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ovonvogelonderzoek-my.sharepoint.com/personal/hugo_wieleman_sovon_nl/Documents/"/>
    </mc:Choice>
  </mc:AlternateContent>
  <xr:revisionPtr revIDLastSave="0" documentId="8_{EC258FAC-67CF-4CD3-BFE1-A21EBD5005A7}" xr6:coauthVersionLast="47" xr6:coauthVersionMax="47" xr10:uidLastSave="{00000000-0000-0000-0000-000000000000}"/>
  <bookViews>
    <workbookView xWindow="-108" yWindow="-108" windowWidth="23256" windowHeight="12456" tabRatio="778" activeTab="3" xr2:uid="{00000000-000D-0000-FFFF-FFFF00000000}"/>
  </bookViews>
  <sheets>
    <sheet name="reproductie" sheetId="5" r:id="rId1"/>
    <sheet name="overleving ad" sheetId="40" r:id="rId2"/>
    <sheet name="overleving juv" sheetId="39" r:id="rId3"/>
    <sheet name="Figuren" sheetId="4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6" i="40" l="1"/>
  <c r="G71" i="5"/>
  <c r="G72" i="5"/>
  <c r="G74" i="5"/>
  <c r="G75" i="5"/>
  <c r="G76" i="5"/>
  <c r="G77" i="5"/>
  <c r="G78" i="5"/>
  <c r="G79" i="5"/>
  <c r="AF86" i="39" l="1"/>
  <c r="AF85" i="39"/>
  <c r="AF84" i="39"/>
  <c r="AF83" i="39"/>
  <c r="AF82" i="39"/>
  <c r="AF81" i="39"/>
  <c r="AF79" i="39"/>
  <c r="AF78" i="39"/>
  <c r="AF77" i="39"/>
  <c r="AF76" i="39"/>
  <c r="AF75" i="39"/>
  <c r="AF74" i="39"/>
  <c r="AF72" i="39"/>
  <c r="AF71" i="39"/>
  <c r="AF86" i="40"/>
  <c r="AF85" i="40"/>
  <c r="AF84" i="40"/>
  <c r="AF83" i="40"/>
  <c r="AF82" i="40"/>
  <c r="AF81" i="40"/>
  <c r="AF79" i="40"/>
  <c r="AF78" i="40"/>
  <c r="AF77" i="40"/>
  <c r="AF76" i="40"/>
  <c r="AF75" i="40"/>
  <c r="AF74" i="40"/>
  <c r="AF72" i="40"/>
  <c r="AF71" i="40"/>
  <c r="AG86" i="5"/>
  <c r="AG85" i="5"/>
  <c r="AG84" i="5"/>
  <c r="AG83" i="5"/>
  <c r="AG82" i="5"/>
  <c r="AG81" i="5"/>
  <c r="AG79" i="5"/>
  <c r="AG78" i="5"/>
  <c r="AG77" i="5"/>
  <c r="AG76" i="5"/>
  <c r="AG75" i="5"/>
  <c r="AG74" i="5"/>
  <c r="AG72" i="5"/>
  <c r="AG71" i="5"/>
  <c r="AE71" i="39"/>
  <c r="AG71" i="39"/>
  <c r="AE72" i="39"/>
  <c r="AG72" i="39"/>
  <c r="AE74" i="39"/>
  <c r="AG74" i="39"/>
  <c r="AE75" i="39"/>
  <c r="AG75" i="39"/>
  <c r="AE76" i="39"/>
  <c r="AG76" i="39"/>
  <c r="AE77" i="39"/>
  <c r="AG77" i="39"/>
  <c r="AE78" i="39"/>
  <c r="AG78" i="39"/>
  <c r="AE79" i="39"/>
  <c r="AG79" i="39"/>
  <c r="AE81" i="39"/>
  <c r="AG81" i="39"/>
  <c r="AE82" i="39"/>
  <c r="AG82" i="39"/>
  <c r="AE83" i="39"/>
  <c r="AG83" i="39"/>
  <c r="AE84" i="39"/>
  <c r="AG84" i="39"/>
  <c r="AE85" i="39"/>
  <c r="AG85" i="39"/>
  <c r="AE86" i="39"/>
  <c r="AG86" i="39"/>
  <c r="AE71" i="40"/>
  <c r="AG71" i="40"/>
  <c r="AE72" i="40"/>
  <c r="AG72" i="40"/>
  <c r="AE74" i="40"/>
  <c r="AG74" i="40"/>
  <c r="AE75" i="40"/>
  <c r="AG75" i="40"/>
  <c r="AE76" i="40"/>
  <c r="AG76" i="40"/>
  <c r="AE77" i="40"/>
  <c r="AG77" i="40"/>
  <c r="AE78" i="40"/>
  <c r="AG78" i="40"/>
  <c r="AE79" i="40"/>
  <c r="AG79" i="40"/>
  <c r="AE81" i="40"/>
  <c r="AG81" i="40"/>
  <c r="AE82" i="40"/>
  <c r="AG82" i="40"/>
  <c r="AE83" i="40"/>
  <c r="AG83" i="40"/>
  <c r="AE84" i="40"/>
  <c r="AG84" i="40"/>
  <c r="AE85" i="40"/>
  <c r="AG85" i="40"/>
  <c r="AE86" i="40"/>
  <c r="AG86" i="40"/>
  <c r="AF71" i="5"/>
  <c r="AH71" i="5"/>
  <c r="AF72" i="5"/>
  <c r="AH72" i="5"/>
  <c r="AF74" i="5"/>
  <c r="AH74" i="5"/>
  <c r="AF75" i="5"/>
  <c r="AH75" i="5"/>
  <c r="AF76" i="5"/>
  <c r="AH76" i="5"/>
  <c r="AF77" i="5"/>
  <c r="AH77" i="5"/>
  <c r="AF78" i="5"/>
  <c r="AH78" i="5"/>
  <c r="AF79" i="5"/>
  <c r="AH79" i="5"/>
  <c r="AF81" i="5"/>
  <c r="AH81" i="5"/>
  <c r="AF82" i="5"/>
  <c r="AH82" i="5"/>
  <c r="AF83" i="5"/>
  <c r="AH83" i="5"/>
  <c r="AF84" i="5"/>
  <c r="AH84" i="5"/>
  <c r="AF85" i="5"/>
  <c r="AH85" i="5"/>
  <c r="AF86" i="5"/>
  <c r="AH86" i="5"/>
  <c r="G81" i="5"/>
  <c r="G82" i="5"/>
  <c r="G83" i="5"/>
  <c r="G84" i="5"/>
  <c r="G85" i="5"/>
  <c r="G86" i="5"/>
  <c r="AD86" i="39"/>
  <c r="AD85" i="39"/>
  <c r="AD84" i="39"/>
  <c r="AD83" i="39"/>
  <c r="AD82" i="39"/>
  <c r="AD81" i="39"/>
  <c r="AD79" i="39"/>
  <c r="AD78" i="39"/>
  <c r="AD77" i="39"/>
  <c r="AD76" i="39"/>
  <c r="AD75" i="39"/>
  <c r="AD74" i="39"/>
  <c r="AD72" i="39"/>
  <c r="AD71" i="39"/>
  <c r="AD86" i="40"/>
  <c r="AD85" i="40"/>
  <c r="AD84" i="40"/>
  <c r="AD83" i="40"/>
  <c r="AD82" i="40"/>
  <c r="AD81" i="40"/>
  <c r="AD79" i="40"/>
  <c r="AD78" i="40"/>
  <c r="AD77" i="40"/>
  <c r="AD76" i="40"/>
  <c r="AD75" i="40"/>
  <c r="AD74" i="40"/>
  <c r="AD72" i="40"/>
  <c r="AD71" i="40"/>
  <c r="AK3" i="5"/>
  <c r="AJ3" i="5"/>
  <c r="AE86" i="5"/>
  <c r="AE85" i="5"/>
  <c r="AE84" i="5"/>
  <c r="AE83" i="5"/>
  <c r="AE82" i="5"/>
  <c r="AE81" i="5"/>
  <c r="AE79" i="5"/>
  <c r="AE78" i="5"/>
  <c r="AE77" i="5"/>
  <c r="AE76" i="5"/>
  <c r="AE75" i="5"/>
  <c r="AE74" i="5"/>
  <c r="AE72" i="5"/>
  <c r="AE71" i="5"/>
  <c r="AC71" i="39" l="1"/>
  <c r="AC72" i="39"/>
  <c r="AC74" i="39"/>
  <c r="AC75" i="39"/>
  <c r="AC76" i="39"/>
  <c r="AC77" i="39"/>
  <c r="AC78" i="39"/>
  <c r="AC79" i="39"/>
  <c r="AC81" i="39"/>
  <c r="AC82" i="39"/>
  <c r="AC83" i="39"/>
  <c r="AC84" i="39"/>
  <c r="AC85" i="39"/>
  <c r="AC86" i="39"/>
  <c r="AC71" i="40"/>
  <c r="AC72" i="40"/>
  <c r="AC74" i="40"/>
  <c r="AC75" i="40"/>
  <c r="AC76" i="40"/>
  <c r="AC77" i="40"/>
  <c r="AC78" i="40"/>
  <c r="AC79" i="40"/>
  <c r="AC81" i="40"/>
  <c r="AC82" i="40"/>
  <c r="AC83" i="40"/>
  <c r="AC84" i="40"/>
  <c r="AC85" i="40"/>
  <c r="AC86" i="40"/>
  <c r="AD86" i="5"/>
  <c r="AD85" i="5"/>
  <c r="AD84" i="5"/>
  <c r="AD83" i="5"/>
  <c r="AD82" i="5"/>
  <c r="AD81" i="5"/>
  <c r="AD79" i="5"/>
  <c r="AD78" i="5"/>
  <c r="AD77" i="5"/>
  <c r="AD76" i="5"/>
  <c r="AD75" i="5"/>
  <c r="AD74" i="5"/>
  <c r="AD72" i="5"/>
  <c r="AD71" i="5"/>
  <c r="AJ3" i="39"/>
  <c r="AJ3" i="40"/>
  <c r="G71" i="40" l="1"/>
  <c r="G72" i="40"/>
  <c r="AB86" i="39" l="1"/>
  <c r="AB85" i="39"/>
  <c r="AB84" i="39"/>
  <c r="AB83" i="39"/>
  <c r="AB82" i="39"/>
  <c r="AB81" i="39"/>
  <c r="AB79" i="39"/>
  <c r="AB78" i="39"/>
  <c r="AB77" i="39"/>
  <c r="AB76" i="39"/>
  <c r="AB75" i="39"/>
  <c r="AB74" i="39"/>
  <c r="AB72" i="39"/>
  <c r="AB71" i="39"/>
  <c r="AB86" i="40"/>
  <c r="AB85" i="40"/>
  <c r="AB84" i="40"/>
  <c r="AB83" i="40"/>
  <c r="AB82" i="40"/>
  <c r="AB81" i="40"/>
  <c r="AB79" i="40"/>
  <c r="AB78" i="40"/>
  <c r="AB77" i="40"/>
  <c r="AB76" i="40"/>
  <c r="AB75" i="40"/>
  <c r="AB74" i="40"/>
  <c r="AB72" i="40"/>
  <c r="AB71" i="40"/>
  <c r="AC86" i="5"/>
  <c r="AC85" i="5"/>
  <c r="AC84" i="5"/>
  <c r="AC83" i="5"/>
  <c r="AC82" i="5"/>
  <c r="AC81" i="5"/>
  <c r="AC79" i="5"/>
  <c r="AC78" i="5"/>
  <c r="AC77" i="5"/>
  <c r="AC76" i="5"/>
  <c r="AC75" i="5"/>
  <c r="AC74" i="5"/>
  <c r="AC72" i="5"/>
  <c r="AC71" i="5"/>
  <c r="H71" i="39" l="1"/>
  <c r="I71" i="39"/>
  <c r="J71" i="39"/>
  <c r="K71" i="39"/>
  <c r="L71" i="39"/>
  <c r="M71" i="39"/>
  <c r="N71" i="39"/>
  <c r="O71" i="39"/>
  <c r="P71" i="39"/>
  <c r="Q71" i="39"/>
  <c r="R71" i="39"/>
  <c r="S71" i="39"/>
  <c r="T71" i="39"/>
  <c r="U71" i="39"/>
  <c r="V71" i="39"/>
  <c r="W71" i="39"/>
  <c r="X71" i="39"/>
  <c r="Y71" i="39"/>
  <c r="Z71" i="39"/>
  <c r="AA71" i="39"/>
  <c r="H72" i="39"/>
  <c r="I72" i="39"/>
  <c r="J72" i="39"/>
  <c r="K72" i="39"/>
  <c r="L72" i="39"/>
  <c r="M72" i="39"/>
  <c r="N72" i="39"/>
  <c r="O72" i="39"/>
  <c r="P72" i="39"/>
  <c r="Q72" i="39"/>
  <c r="R72" i="39"/>
  <c r="S72" i="39"/>
  <c r="T72" i="39"/>
  <c r="U72" i="39"/>
  <c r="V72" i="39"/>
  <c r="W72" i="39"/>
  <c r="X72" i="39"/>
  <c r="Y72" i="39"/>
  <c r="Z72" i="39"/>
  <c r="AA72" i="39"/>
  <c r="H74" i="39"/>
  <c r="I74" i="39"/>
  <c r="J74" i="39"/>
  <c r="K74" i="39"/>
  <c r="L74" i="39"/>
  <c r="M74" i="39"/>
  <c r="N74" i="39"/>
  <c r="O74" i="39"/>
  <c r="P74" i="39"/>
  <c r="Q74" i="39"/>
  <c r="R74" i="39"/>
  <c r="S74" i="39"/>
  <c r="T74" i="39"/>
  <c r="U74" i="39"/>
  <c r="V74" i="39"/>
  <c r="W74" i="39"/>
  <c r="X74" i="39"/>
  <c r="Y74" i="39"/>
  <c r="Z74" i="39"/>
  <c r="AA74" i="39"/>
  <c r="H75" i="39"/>
  <c r="I75" i="39"/>
  <c r="J75" i="39"/>
  <c r="K75" i="39"/>
  <c r="L75" i="39"/>
  <c r="M75" i="39"/>
  <c r="N75" i="39"/>
  <c r="O75" i="39"/>
  <c r="P75" i="39"/>
  <c r="Q75" i="39"/>
  <c r="R75" i="39"/>
  <c r="S75" i="39"/>
  <c r="T75" i="39"/>
  <c r="U75" i="39"/>
  <c r="V75" i="39"/>
  <c r="W75" i="39"/>
  <c r="X75" i="39"/>
  <c r="Y75" i="39"/>
  <c r="Z75" i="39"/>
  <c r="AA75" i="39"/>
  <c r="H76" i="39"/>
  <c r="I76" i="39"/>
  <c r="J76" i="39"/>
  <c r="K76" i="39"/>
  <c r="L76" i="39"/>
  <c r="M76" i="39"/>
  <c r="N76" i="39"/>
  <c r="O76" i="39"/>
  <c r="P76" i="39"/>
  <c r="Q76" i="39"/>
  <c r="R76" i="39"/>
  <c r="S76" i="39"/>
  <c r="T76" i="39"/>
  <c r="U76" i="39"/>
  <c r="V76" i="39"/>
  <c r="W76" i="39"/>
  <c r="X76" i="39"/>
  <c r="Y76" i="39"/>
  <c r="Z76" i="39"/>
  <c r="AA76" i="39"/>
  <c r="H77" i="39"/>
  <c r="I77" i="39"/>
  <c r="J77" i="39"/>
  <c r="K77" i="39"/>
  <c r="L77" i="39"/>
  <c r="M77" i="39"/>
  <c r="N77" i="39"/>
  <c r="O77" i="39"/>
  <c r="P77" i="39"/>
  <c r="Q77" i="39"/>
  <c r="R77" i="39"/>
  <c r="S77" i="39"/>
  <c r="T77" i="39"/>
  <c r="U77" i="39"/>
  <c r="V77" i="39"/>
  <c r="W77" i="39"/>
  <c r="X77" i="39"/>
  <c r="Y77" i="39"/>
  <c r="Z77" i="39"/>
  <c r="AA77" i="39"/>
  <c r="H78" i="39"/>
  <c r="I78" i="39"/>
  <c r="J78" i="39"/>
  <c r="K78" i="39"/>
  <c r="L78" i="39"/>
  <c r="M78" i="39"/>
  <c r="N78" i="39"/>
  <c r="O78" i="39"/>
  <c r="P78" i="39"/>
  <c r="Q78" i="39"/>
  <c r="R78" i="39"/>
  <c r="S78" i="39"/>
  <c r="T78" i="39"/>
  <c r="U78" i="39"/>
  <c r="V78" i="39"/>
  <c r="W78" i="39"/>
  <c r="X78" i="39"/>
  <c r="Y78" i="39"/>
  <c r="Z78" i="39"/>
  <c r="AA78" i="39"/>
  <c r="H79" i="39"/>
  <c r="I79" i="39"/>
  <c r="J79" i="39"/>
  <c r="K79" i="39"/>
  <c r="L79" i="39"/>
  <c r="M79" i="39"/>
  <c r="N79" i="39"/>
  <c r="O79" i="39"/>
  <c r="P79" i="39"/>
  <c r="Q79" i="39"/>
  <c r="R79" i="39"/>
  <c r="S79" i="39"/>
  <c r="T79" i="39"/>
  <c r="U79" i="39"/>
  <c r="V79" i="39"/>
  <c r="W79" i="39"/>
  <c r="X79" i="39"/>
  <c r="Y79" i="39"/>
  <c r="Z79" i="39"/>
  <c r="AA79" i="39"/>
  <c r="H81" i="39"/>
  <c r="I81" i="39"/>
  <c r="J81" i="39"/>
  <c r="K81" i="39"/>
  <c r="L81" i="39"/>
  <c r="M81" i="39"/>
  <c r="N81" i="39"/>
  <c r="O81" i="39"/>
  <c r="P81" i="39"/>
  <c r="Q81" i="39"/>
  <c r="R81" i="39"/>
  <c r="S81" i="39"/>
  <c r="T81" i="39"/>
  <c r="U81" i="39"/>
  <c r="V81" i="39"/>
  <c r="W81" i="39"/>
  <c r="X81" i="39"/>
  <c r="Y81" i="39"/>
  <c r="Z81" i="39"/>
  <c r="AA81" i="39"/>
  <c r="H82" i="39"/>
  <c r="I82" i="39"/>
  <c r="J82" i="39"/>
  <c r="K82" i="39"/>
  <c r="L82" i="39"/>
  <c r="M82" i="39"/>
  <c r="N82" i="39"/>
  <c r="O82" i="39"/>
  <c r="P82" i="39"/>
  <c r="Q82" i="39"/>
  <c r="R82" i="39"/>
  <c r="S82" i="39"/>
  <c r="T82" i="39"/>
  <c r="U82" i="39"/>
  <c r="V82" i="39"/>
  <c r="W82" i="39"/>
  <c r="X82" i="39"/>
  <c r="Y82" i="39"/>
  <c r="Z82" i="39"/>
  <c r="AA82" i="39"/>
  <c r="H83" i="39"/>
  <c r="I83" i="39"/>
  <c r="J83" i="39"/>
  <c r="K83" i="39"/>
  <c r="L83" i="39"/>
  <c r="M83" i="39"/>
  <c r="N83" i="39"/>
  <c r="O83" i="39"/>
  <c r="P83" i="39"/>
  <c r="Q83" i="39"/>
  <c r="R83" i="39"/>
  <c r="S83" i="39"/>
  <c r="T83" i="39"/>
  <c r="U83" i="39"/>
  <c r="V83" i="39"/>
  <c r="W83" i="39"/>
  <c r="X83" i="39"/>
  <c r="Y83" i="39"/>
  <c r="Z83" i="39"/>
  <c r="AA83" i="39"/>
  <c r="H84" i="39"/>
  <c r="I84" i="39"/>
  <c r="J84" i="39"/>
  <c r="K84" i="39"/>
  <c r="L84" i="39"/>
  <c r="M84" i="39"/>
  <c r="N84" i="39"/>
  <c r="O84" i="39"/>
  <c r="P84" i="39"/>
  <c r="Q84" i="39"/>
  <c r="R84" i="39"/>
  <c r="S84" i="39"/>
  <c r="T84" i="39"/>
  <c r="U84" i="39"/>
  <c r="V84" i="39"/>
  <c r="W84" i="39"/>
  <c r="X84" i="39"/>
  <c r="Y84" i="39"/>
  <c r="Z84" i="39"/>
  <c r="AA84" i="39"/>
  <c r="H85" i="39"/>
  <c r="I85" i="39"/>
  <c r="J85" i="39"/>
  <c r="K85" i="39"/>
  <c r="L85" i="39"/>
  <c r="M85" i="39"/>
  <c r="N85" i="39"/>
  <c r="O85" i="39"/>
  <c r="P85" i="39"/>
  <c r="Q85" i="39"/>
  <c r="R85" i="39"/>
  <c r="S85" i="39"/>
  <c r="T85" i="39"/>
  <c r="U85" i="39"/>
  <c r="V85" i="39"/>
  <c r="W85" i="39"/>
  <c r="X85" i="39"/>
  <c r="Y85" i="39"/>
  <c r="Z85" i="39"/>
  <c r="AA85" i="39"/>
  <c r="H86" i="39"/>
  <c r="I86" i="39"/>
  <c r="J86" i="39"/>
  <c r="K86" i="39"/>
  <c r="L86" i="39"/>
  <c r="M86" i="39"/>
  <c r="N86" i="39"/>
  <c r="O86" i="39"/>
  <c r="P86" i="39"/>
  <c r="Q86" i="39"/>
  <c r="R86" i="39"/>
  <c r="S86" i="39"/>
  <c r="T86" i="39"/>
  <c r="U86" i="39"/>
  <c r="V86" i="39"/>
  <c r="W86" i="39"/>
  <c r="X86" i="39"/>
  <c r="Y86" i="39"/>
  <c r="Z86" i="39"/>
  <c r="AA86" i="39"/>
  <c r="H71" i="40"/>
  <c r="I71" i="40"/>
  <c r="J71" i="40"/>
  <c r="K71" i="40"/>
  <c r="L71" i="40"/>
  <c r="M71" i="40"/>
  <c r="N71" i="40"/>
  <c r="O71" i="40"/>
  <c r="P71" i="40"/>
  <c r="Q71" i="40"/>
  <c r="R71" i="40"/>
  <c r="S71" i="40"/>
  <c r="T71" i="40"/>
  <c r="U71" i="40"/>
  <c r="V71" i="40"/>
  <c r="W71" i="40"/>
  <c r="X71" i="40"/>
  <c r="Y71" i="40"/>
  <c r="Z71" i="40"/>
  <c r="AA71" i="40"/>
  <c r="H72" i="40"/>
  <c r="I72" i="40"/>
  <c r="J72" i="40"/>
  <c r="K72" i="40"/>
  <c r="L72" i="40"/>
  <c r="M72" i="40"/>
  <c r="N72" i="40"/>
  <c r="O72" i="40"/>
  <c r="P72" i="40"/>
  <c r="Q72" i="40"/>
  <c r="R72" i="40"/>
  <c r="S72" i="40"/>
  <c r="T72" i="40"/>
  <c r="U72" i="40"/>
  <c r="V72" i="40"/>
  <c r="W72" i="40"/>
  <c r="X72" i="40"/>
  <c r="Y72" i="40"/>
  <c r="Z72" i="40"/>
  <c r="AA72" i="40"/>
  <c r="H74" i="40"/>
  <c r="I74" i="40"/>
  <c r="J74" i="40"/>
  <c r="K74" i="40"/>
  <c r="L74" i="40"/>
  <c r="M74" i="40"/>
  <c r="N74" i="40"/>
  <c r="O74" i="40"/>
  <c r="P74" i="40"/>
  <c r="Q74" i="40"/>
  <c r="R74" i="40"/>
  <c r="S74" i="40"/>
  <c r="T74" i="40"/>
  <c r="U74" i="40"/>
  <c r="V74" i="40"/>
  <c r="W74" i="40"/>
  <c r="X74" i="40"/>
  <c r="Y74" i="40"/>
  <c r="Z74" i="40"/>
  <c r="AA74" i="40"/>
  <c r="H75" i="40"/>
  <c r="I75" i="40"/>
  <c r="J75" i="40"/>
  <c r="K75" i="40"/>
  <c r="L75" i="40"/>
  <c r="M75" i="40"/>
  <c r="N75" i="40"/>
  <c r="O75" i="40"/>
  <c r="P75" i="40"/>
  <c r="Q75" i="40"/>
  <c r="R75" i="40"/>
  <c r="S75" i="40"/>
  <c r="T75" i="40"/>
  <c r="U75" i="40"/>
  <c r="V75" i="40"/>
  <c r="W75" i="40"/>
  <c r="X75" i="40"/>
  <c r="Y75" i="40"/>
  <c r="Z75" i="40"/>
  <c r="AA75" i="40"/>
  <c r="H76" i="40"/>
  <c r="J76" i="40"/>
  <c r="K76" i="40"/>
  <c r="L76" i="40"/>
  <c r="M76" i="40"/>
  <c r="N76" i="40"/>
  <c r="O76" i="40"/>
  <c r="P76" i="40"/>
  <c r="Q76" i="40"/>
  <c r="R76" i="40"/>
  <c r="S76" i="40"/>
  <c r="T76" i="40"/>
  <c r="U76" i="40"/>
  <c r="V76" i="40"/>
  <c r="W76" i="40"/>
  <c r="X76" i="40"/>
  <c r="Y76" i="40"/>
  <c r="Z76" i="40"/>
  <c r="AA76" i="40"/>
  <c r="H77" i="40"/>
  <c r="I77" i="40"/>
  <c r="J77" i="40"/>
  <c r="K77" i="40"/>
  <c r="L77" i="40"/>
  <c r="M77" i="40"/>
  <c r="N77" i="40"/>
  <c r="O77" i="40"/>
  <c r="P77" i="40"/>
  <c r="Q77" i="40"/>
  <c r="R77" i="40"/>
  <c r="S77" i="40"/>
  <c r="T77" i="40"/>
  <c r="U77" i="40"/>
  <c r="V77" i="40"/>
  <c r="W77" i="40"/>
  <c r="X77" i="40"/>
  <c r="Y77" i="40"/>
  <c r="Z77" i="40"/>
  <c r="AA77" i="40"/>
  <c r="H78" i="40"/>
  <c r="I78" i="40"/>
  <c r="J78" i="40"/>
  <c r="K78" i="40"/>
  <c r="L78" i="40"/>
  <c r="M78" i="40"/>
  <c r="N78" i="40"/>
  <c r="O78" i="40"/>
  <c r="P78" i="40"/>
  <c r="Q78" i="40"/>
  <c r="R78" i="40"/>
  <c r="S78" i="40"/>
  <c r="T78" i="40"/>
  <c r="U78" i="40"/>
  <c r="V78" i="40"/>
  <c r="W78" i="40"/>
  <c r="X78" i="40"/>
  <c r="Y78" i="40"/>
  <c r="Z78" i="40"/>
  <c r="AA78" i="40"/>
  <c r="H79" i="40"/>
  <c r="I79" i="40"/>
  <c r="J79" i="40"/>
  <c r="K79" i="40"/>
  <c r="L79" i="40"/>
  <c r="M79" i="40"/>
  <c r="N79" i="40"/>
  <c r="O79" i="40"/>
  <c r="P79" i="40"/>
  <c r="Q79" i="40"/>
  <c r="R79" i="40"/>
  <c r="S79" i="40"/>
  <c r="T79" i="40"/>
  <c r="U79" i="40"/>
  <c r="V79" i="40"/>
  <c r="W79" i="40"/>
  <c r="X79" i="40"/>
  <c r="Y79" i="40"/>
  <c r="Z79" i="40"/>
  <c r="AA79" i="40"/>
  <c r="H81" i="40"/>
  <c r="I81" i="40"/>
  <c r="J81" i="40"/>
  <c r="K81" i="40"/>
  <c r="L81" i="40"/>
  <c r="M81" i="40"/>
  <c r="N81" i="40"/>
  <c r="O81" i="40"/>
  <c r="P81" i="40"/>
  <c r="Q81" i="40"/>
  <c r="R81" i="40"/>
  <c r="S81" i="40"/>
  <c r="T81" i="40"/>
  <c r="U81" i="40"/>
  <c r="V81" i="40"/>
  <c r="W81" i="40"/>
  <c r="X81" i="40"/>
  <c r="Y81" i="40"/>
  <c r="Z81" i="40"/>
  <c r="AA81" i="40"/>
  <c r="H82" i="40"/>
  <c r="I82" i="40"/>
  <c r="J82" i="40"/>
  <c r="K82" i="40"/>
  <c r="L82" i="40"/>
  <c r="M82" i="40"/>
  <c r="N82" i="40"/>
  <c r="O82" i="40"/>
  <c r="P82" i="40"/>
  <c r="Q82" i="40"/>
  <c r="R82" i="40"/>
  <c r="S82" i="40"/>
  <c r="T82" i="40"/>
  <c r="U82" i="40"/>
  <c r="V82" i="40"/>
  <c r="W82" i="40"/>
  <c r="X82" i="40"/>
  <c r="Y82" i="40"/>
  <c r="Z82" i="40"/>
  <c r="AA82" i="40"/>
  <c r="H83" i="40"/>
  <c r="I83" i="40"/>
  <c r="J83" i="40"/>
  <c r="K83" i="40"/>
  <c r="L83" i="40"/>
  <c r="M83" i="40"/>
  <c r="N83" i="40"/>
  <c r="O83" i="40"/>
  <c r="P83" i="40"/>
  <c r="Q83" i="40"/>
  <c r="R83" i="40"/>
  <c r="S83" i="40"/>
  <c r="T83" i="40"/>
  <c r="U83" i="40"/>
  <c r="V83" i="40"/>
  <c r="W83" i="40"/>
  <c r="X83" i="40"/>
  <c r="Y83" i="40"/>
  <c r="Z83" i="40"/>
  <c r="AA83" i="40"/>
  <c r="H84" i="40"/>
  <c r="I84" i="40"/>
  <c r="J84" i="40"/>
  <c r="K84" i="40"/>
  <c r="L84" i="40"/>
  <c r="M84" i="40"/>
  <c r="N84" i="40"/>
  <c r="O84" i="40"/>
  <c r="P84" i="40"/>
  <c r="Q84" i="40"/>
  <c r="R84" i="40"/>
  <c r="S84" i="40"/>
  <c r="T84" i="40"/>
  <c r="U84" i="40"/>
  <c r="V84" i="40"/>
  <c r="W84" i="40"/>
  <c r="X84" i="40"/>
  <c r="Y84" i="40"/>
  <c r="Z84" i="40"/>
  <c r="AA84" i="40"/>
  <c r="H85" i="40"/>
  <c r="I85" i="40"/>
  <c r="J85" i="40"/>
  <c r="K85" i="40"/>
  <c r="L85" i="40"/>
  <c r="M85" i="40"/>
  <c r="N85" i="40"/>
  <c r="O85" i="40"/>
  <c r="P85" i="40"/>
  <c r="Q85" i="40"/>
  <c r="R85" i="40"/>
  <c r="S85" i="40"/>
  <c r="T85" i="40"/>
  <c r="U85" i="40"/>
  <c r="V85" i="40"/>
  <c r="W85" i="40"/>
  <c r="X85" i="40"/>
  <c r="Y85" i="40"/>
  <c r="Z85" i="40"/>
  <c r="AA85" i="40"/>
  <c r="H86" i="40"/>
  <c r="I86" i="40"/>
  <c r="J86" i="40"/>
  <c r="K86" i="40"/>
  <c r="L86" i="40"/>
  <c r="M86" i="40"/>
  <c r="N86" i="40"/>
  <c r="O86" i="40"/>
  <c r="P86" i="40"/>
  <c r="Q86" i="40"/>
  <c r="R86" i="40"/>
  <c r="S86" i="40"/>
  <c r="T86" i="40"/>
  <c r="U86" i="40"/>
  <c r="V86" i="40"/>
  <c r="W86" i="40"/>
  <c r="X86" i="40"/>
  <c r="Y86" i="40"/>
  <c r="Z86" i="40"/>
  <c r="AA86" i="40"/>
  <c r="G86" i="39"/>
  <c r="G85" i="39"/>
  <c r="G84" i="39"/>
  <c r="G83" i="39"/>
  <c r="G82" i="39"/>
  <c r="G81" i="39"/>
  <c r="G79" i="39"/>
  <c r="G78" i="39"/>
  <c r="G77" i="39"/>
  <c r="G76" i="39"/>
  <c r="G75" i="39"/>
  <c r="G74" i="39"/>
  <c r="G72" i="39"/>
  <c r="G71" i="39"/>
  <c r="G86" i="40"/>
  <c r="G85" i="40"/>
  <c r="G84" i="40"/>
  <c r="G83" i="40"/>
  <c r="G82" i="40"/>
  <c r="G81" i="40"/>
  <c r="G79" i="40"/>
  <c r="G78" i="40"/>
  <c r="G77" i="40"/>
  <c r="G76" i="40"/>
  <c r="G75" i="40"/>
  <c r="G74" i="40"/>
  <c r="H71" i="5"/>
  <c r="I71" i="5"/>
  <c r="J71" i="5"/>
  <c r="K71" i="5"/>
  <c r="L71" i="5"/>
  <c r="M71" i="5"/>
  <c r="N71" i="5"/>
  <c r="O71" i="5"/>
  <c r="P71" i="5"/>
  <c r="Q71" i="5"/>
  <c r="R71" i="5"/>
  <c r="S71" i="5"/>
  <c r="T71" i="5"/>
  <c r="U71" i="5"/>
  <c r="V71" i="5"/>
  <c r="W71" i="5"/>
  <c r="X71" i="5"/>
  <c r="Y71" i="5"/>
  <c r="Z71" i="5"/>
  <c r="AA71" i="5"/>
  <c r="AB71" i="5"/>
  <c r="H72" i="5"/>
  <c r="I72" i="5"/>
  <c r="J72" i="5"/>
  <c r="K72" i="5"/>
  <c r="L72" i="5"/>
  <c r="M72" i="5"/>
  <c r="N72" i="5"/>
  <c r="O72" i="5"/>
  <c r="P72" i="5"/>
  <c r="Q72" i="5"/>
  <c r="R72" i="5"/>
  <c r="S72" i="5"/>
  <c r="T72" i="5"/>
  <c r="U72" i="5"/>
  <c r="V72" i="5"/>
  <c r="W72" i="5"/>
  <c r="X72" i="5"/>
  <c r="Y72" i="5"/>
  <c r="Z72" i="5"/>
  <c r="AA72" i="5"/>
  <c r="AB72" i="5"/>
  <c r="H74" i="5"/>
  <c r="I74" i="5"/>
  <c r="J74" i="5"/>
  <c r="K74" i="5"/>
  <c r="L74" i="5"/>
  <c r="M74" i="5"/>
  <c r="N74" i="5"/>
  <c r="O74" i="5"/>
  <c r="P74" i="5"/>
  <c r="Q74" i="5"/>
  <c r="R74" i="5"/>
  <c r="S74" i="5"/>
  <c r="T74" i="5"/>
  <c r="U74" i="5"/>
  <c r="V74" i="5"/>
  <c r="W74" i="5"/>
  <c r="X74" i="5"/>
  <c r="Y74" i="5"/>
  <c r="Z74" i="5"/>
  <c r="AA74" i="5"/>
  <c r="AB74" i="5"/>
  <c r="H75" i="5"/>
  <c r="I75" i="5"/>
  <c r="J75" i="5"/>
  <c r="K75" i="5"/>
  <c r="L75" i="5"/>
  <c r="M75" i="5"/>
  <c r="N75" i="5"/>
  <c r="O75" i="5"/>
  <c r="P75" i="5"/>
  <c r="Q75" i="5"/>
  <c r="R75" i="5"/>
  <c r="S75" i="5"/>
  <c r="T75" i="5"/>
  <c r="U75" i="5"/>
  <c r="V75" i="5"/>
  <c r="W75" i="5"/>
  <c r="X75" i="5"/>
  <c r="Y75" i="5"/>
  <c r="Z75" i="5"/>
  <c r="AA75" i="5"/>
  <c r="AB75" i="5"/>
  <c r="H76" i="5"/>
  <c r="I76" i="5"/>
  <c r="J76" i="5"/>
  <c r="K76" i="5"/>
  <c r="L76" i="5"/>
  <c r="M76" i="5"/>
  <c r="N76" i="5"/>
  <c r="O76" i="5"/>
  <c r="P76" i="5"/>
  <c r="Q76" i="5"/>
  <c r="R76" i="5"/>
  <c r="S76" i="5"/>
  <c r="T76" i="5"/>
  <c r="U76" i="5"/>
  <c r="V76" i="5"/>
  <c r="W76" i="5"/>
  <c r="X76" i="5"/>
  <c r="Y76" i="5"/>
  <c r="Z76" i="5"/>
  <c r="AA76" i="5"/>
  <c r="AB76" i="5"/>
  <c r="H77" i="5"/>
  <c r="I77" i="5"/>
  <c r="J77" i="5"/>
  <c r="K77" i="5"/>
  <c r="L77" i="5"/>
  <c r="M77" i="5"/>
  <c r="N77" i="5"/>
  <c r="O77" i="5"/>
  <c r="P77" i="5"/>
  <c r="Q77" i="5"/>
  <c r="R77" i="5"/>
  <c r="S77" i="5"/>
  <c r="T77" i="5"/>
  <c r="U77" i="5"/>
  <c r="V77" i="5"/>
  <c r="W77" i="5"/>
  <c r="X77" i="5"/>
  <c r="Y77" i="5"/>
  <c r="Z77" i="5"/>
  <c r="AA77" i="5"/>
  <c r="AB77" i="5"/>
  <c r="H78" i="5"/>
  <c r="I78" i="5"/>
  <c r="J78" i="5"/>
  <c r="K78" i="5"/>
  <c r="L78" i="5"/>
  <c r="M78" i="5"/>
  <c r="N78" i="5"/>
  <c r="O78" i="5"/>
  <c r="P78" i="5"/>
  <c r="Q78" i="5"/>
  <c r="R78" i="5"/>
  <c r="S78" i="5"/>
  <c r="T78" i="5"/>
  <c r="U78" i="5"/>
  <c r="V78" i="5"/>
  <c r="W78" i="5"/>
  <c r="X78" i="5"/>
  <c r="Y78" i="5"/>
  <c r="Z78" i="5"/>
  <c r="AA78" i="5"/>
  <c r="AB78" i="5"/>
  <c r="H79" i="5"/>
  <c r="I79" i="5"/>
  <c r="J79" i="5"/>
  <c r="K79" i="5"/>
  <c r="L79" i="5"/>
  <c r="M79" i="5"/>
  <c r="N79" i="5"/>
  <c r="O79" i="5"/>
  <c r="P79" i="5"/>
  <c r="Q79" i="5"/>
  <c r="R79" i="5"/>
  <c r="S79" i="5"/>
  <c r="T79" i="5"/>
  <c r="U79" i="5"/>
  <c r="V79" i="5"/>
  <c r="W79" i="5"/>
  <c r="X79" i="5"/>
  <c r="Y79" i="5"/>
  <c r="Z79" i="5"/>
  <c r="AA79" i="5"/>
  <c r="AB79" i="5"/>
  <c r="H81" i="5"/>
  <c r="I81" i="5"/>
  <c r="J81" i="5"/>
  <c r="K81" i="5"/>
  <c r="L81" i="5"/>
  <c r="M81" i="5"/>
  <c r="N81" i="5"/>
  <c r="O81" i="5"/>
  <c r="P81" i="5"/>
  <c r="Q81" i="5"/>
  <c r="R81" i="5"/>
  <c r="S81" i="5"/>
  <c r="T81" i="5"/>
  <c r="U81" i="5"/>
  <c r="V81" i="5"/>
  <c r="W81" i="5"/>
  <c r="X81" i="5"/>
  <c r="Y81" i="5"/>
  <c r="Z81" i="5"/>
  <c r="AA81" i="5"/>
  <c r="AB81" i="5"/>
  <c r="H82" i="5"/>
  <c r="I82" i="5"/>
  <c r="J82" i="5"/>
  <c r="K82" i="5"/>
  <c r="L82" i="5"/>
  <c r="M82" i="5"/>
  <c r="N82" i="5"/>
  <c r="O82" i="5"/>
  <c r="P82" i="5"/>
  <c r="Q82" i="5"/>
  <c r="R82" i="5"/>
  <c r="S82" i="5"/>
  <c r="T82" i="5"/>
  <c r="U82" i="5"/>
  <c r="V82" i="5"/>
  <c r="W82" i="5"/>
  <c r="X82" i="5"/>
  <c r="Y82" i="5"/>
  <c r="Z82" i="5"/>
  <c r="AA82" i="5"/>
  <c r="AB82" i="5"/>
  <c r="H83" i="5"/>
  <c r="I83" i="5"/>
  <c r="J83" i="5"/>
  <c r="K83" i="5"/>
  <c r="L83" i="5"/>
  <c r="M83" i="5"/>
  <c r="N83" i="5"/>
  <c r="O83" i="5"/>
  <c r="P83" i="5"/>
  <c r="Q83" i="5"/>
  <c r="R83" i="5"/>
  <c r="S83" i="5"/>
  <c r="T83" i="5"/>
  <c r="U83" i="5"/>
  <c r="V83" i="5"/>
  <c r="W83" i="5"/>
  <c r="X83" i="5"/>
  <c r="Y83" i="5"/>
  <c r="Z83" i="5"/>
  <c r="AA83" i="5"/>
  <c r="AB83" i="5"/>
  <c r="H84" i="5"/>
  <c r="I84" i="5"/>
  <c r="J84" i="5"/>
  <c r="K84" i="5"/>
  <c r="L84" i="5"/>
  <c r="M84" i="5"/>
  <c r="N84" i="5"/>
  <c r="O84" i="5"/>
  <c r="P84" i="5"/>
  <c r="Q84" i="5"/>
  <c r="R84" i="5"/>
  <c r="S84" i="5"/>
  <c r="T84" i="5"/>
  <c r="U84" i="5"/>
  <c r="V84" i="5"/>
  <c r="W84" i="5"/>
  <c r="X84" i="5"/>
  <c r="Y84" i="5"/>
  <c r="Z84" i="5"/>
  <c r="AA84" i="5"/>
  <c r="AB84" i="5"/>
  <c r="H85" i="5"/>
  <c r="I85" i="5"/>
  <c r="J85" i="5"/>
  <c r="K85" i="5"/>
  <c r="L85" i="5"/>
  <c r="M85" i="5"/>
  <c r="N85" i="5"/>
  <c r="O85" i="5"/>
  <c r="P85" i="5"/>
  <c r="Q85" i="5"/>
  <c r="R85" i="5"/>
  <c r="S85" i="5"/>
  <c r="T85" i="5"/>
  <c r="U85" i="5"/>
  <c r="V85" i="5"/>
  <c r="W85" i="5"/>
  <c r="X85" i="5"/>
  <c r="Y85" i="5"/>
  <c r="Z85" i="5"/>
  <c r="AA85" i="5"/>
  <c r="AB85" i="5"/>
  <c r="H86" i="5"/>
  <c r="I86" i="5"/>
  <c r="J86" i="5"/>
  <c r="K86" i="5"/>
  <c r="L86" i="5"/>
  <c r="M86" i="5"/>
  <c r="N86" i="5"/>
  <c r="O86" i="5"/>
  <c r="P86" i="5"/>
  <c r="Q86" i="5"/>
  <c r="R86" i="5"/>
  <c r="S86" i="5"/>
  <c r="T86" i="5"/>
  <c r="U86" i="5"/>
  <c r="V86" i="5"/>
  <c r="W86" i="5"/>
  <c r="X86" i="5"/>
  <c r="Y86" i="5"/>
  <c r="Z86" i="5"/>
  <c r="AA86" i="5"/>
  <c r="AB86" i="5"/>
  <c r="AK63" i="39" l="1"/>
  <c r="AJ63" i="39"/>
  <c r="AK60" i="39"/>
  <c r="AJ60" i="39"/>
  <c r="AK57" i="39"/>
  <c r="AJ57" i="39"/>
  <c r="AK54" i="39"/>
  <c r="AJ54" i="39"/>
  <c r="AK51" i="39"/>
  <c r="AJ51" i="39"/>
  <c r="AK48" i="39"/>
  <c r="AJ48" i="39"/>
  <c r="AK45" i="39"/>
  <c r="AJ45" i="39"/>
  <c r="AK42" i="39"/>
  <c r="AJ42" i="39"/>
  <c r="AK39" i="39"/>
  <c r="AJ39" i="39"/>
  <c r="AK36" i="39"/>
  <c r="AJ36" i="39"/>
  <c r="AK33" i="39"/>
  <c r="AJ33" i="39"/>
  <c r="AK30" i="39"/>
  <c r="AJ30" i="39"/>
  <c r="AK27" i="39"/>
  <c r="AJ27" i="39"/>
  <c r="AK24" i="39"/>
  <c r="AJ24" i="39"/>
  <c r="AK21" i="39"/>
  <c r="AJ21" i="39"/>
  <c r="AK18" i="39"/>
  <c r="AJ18" i="39"/>
  <c r="AK15" i="39"/>
  <c r="AJ15" i="39"/>
  <c r="AK12" i="39"/>
  <c r="AJ12" i="39"/>
  <c r="AK9" i="39"/>
  <c r="AJ9" i="39"/>
  <c r="AK6" i="39"/>
  <c r="AJ6" i="39"/>
  <c r="AK3" i="39"/>
  <c r="AK63" i="40"/>
  <c r="AJ63" i="40"/>
  <c r="AK60" i="40"/>
  <c r="AJ60" i="40"/>
  <c r="AK57" i="40"/>
  <c r="AJ57" i="40"/>
  <c r="AK54" i="40"/>
  <c r="AJ54" i="40"/>
  <c r="AK51" i="40"/>
  <c r="AJ51" i="40"/>
  <c r="AK48" i="40"/>
  <c r="AJ48" i="40"/>
  <c r="AK45" i="40"/>
  <c r="AJ45" i="40"/>
  <c r="AK42" i="40"/>
  <c r="AJ42" i="40"/>
  <c r="AK39" i="40"/>
  <c r="AJ39" i="40"/>
  <c r="AK36" i="40"/>
  <c r="AJ36" i="40"/>
  <c r="AK33" i="40"/>
  <c r="AJ33" i="40"/>
  <c r="AK30" i="40"/>
  <c r="AJ30" i="40"/>
  <c r="AK27" i="40"/>
  <c r="AJ27" i="40"/>
  <c r="AK24" i="40"/>
  <c r="AJ24" i="40"/>
  <c r="AK21" i="40"/>
  <c r="AJ21" i="40"/>
  <c r="AK18" i="40"/>
  <c r="AJ18" i="40"/>
  <c r="AK15" i="40"/>
  <c r="AJ15" i="40"/>
  <c r="AK12" i="40"/>
  <c r="AJ12" i="40"/>
  <c r="AK9" i="40"/>
  <c r="AJ9" i="40"/>
  <c r="AK6" i="40"/>
  <c r="AJ6" i="40"/>
  <c r="AK3" i="40"/>
  <c r="AK63" i="5"/>
  <c r="AJ63" i="5"/>
  <c r="AK60" i="5"/>
  <c r="AJ60" i="5"/>
  <c r="AK57" i="5"/>
  <c r="AJ57" i="5"/>
  <c r="AK54" i="5"/>
  <c r="AJ54" i="5"/>
  <c r="AK51" i="5"/>
  <c r="AJ51" i="5"/>
  <c r="AK48" i="5"/>
  <c r="AJ48" i="5"/>
  <c r="AK45" i="5"/>
  <c r="AJ45" i="5"/>
  <c r="AK42" i="5"/>
  <c r="AJ42" i="5"/>
  <c r="AK39" i="5"/>
  <c r="AJ39" i="5"/>
  <c r="AK36" i="5"/>
  <c r="AJ36" i="5"/>
  <c r="AK33" i="5"/>
  <c r="AJ33" i="5"/>
  <c r="AK30" i="5"/>
  <c r="AJ30" i="5"/>
  <c r="AK27" i="5"/>
  <c r="AJ27" i="5"/>
  <c r="AK24" i="5"/>
  <c r="AJ24" i="5"/>
  <c r="AK21" i="5"/>
  <c r="AJ21" i="5"/>
  <c r="AK18" i="5"/>
  <c r="AJ18" i="5"/>
  <c r="AK15" i="5"/>
  <c r="AJ15" i="5"/>
  <c r="AK12" i="5"/>
  <c r="AJ12" i="5"/>
  <c r="AK9" i="5"/>
  <c r="AJ9" i="5"/>
  <c r="AK6" i="5"/>
  <c r="AJ6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 Schekkerman</author>
  </authors>
  <commentList>
    <comment ref="B2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x betekent getallen geupdated met scripts van CK en meest recente data, o  betekent dat fit op meest recente data mislukte; hier staan schattingen o.b.v. een 
oudere datareeks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 Schekkerman</author>
  </authors>
  <commentList>
    <comment ref="B2" authorId="0" shapeId="0" xr:uid="{00000000-0006-0000-0100-000001000000}">
      <text>
        <r>
          <rPr>
            <sz val="8"/>
            <color indexed="81"/>
            <rFont val="Tahoma"/>
            <family val="2"/>
          </rPr>
          <t xml:space="preserve">x betekent getallen geupdated met scripts van CK en meest recente data, o  betekent dat fit op meest recente data mislukte; hier staan schattingen o.b.v. een 
oudere datareeks
</t>
        </r>
      </text>
    </comment>
    <comment ref="E2" authorId="0" shapeId="0" xr:uid="{00000000-0006-0000-0100-000002000000}">
      <text>
        <r>
          <rPr>
            <sz val="8"/>
            <color indexed="81"/>
            <rFont val="Tahoma"/>
            <family val="2"/>
          </rPr>
          <t>overleving 1994-1995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L2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residency parameter
(=kans dat een ooit op de plek gevangen individu behoort tot de lokale populatie), geschat o.b.v. data t/m 2011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 Schekkerman</author>
  </authors>
  <commentList>
    <comment ref="B2" authorId="0" shapeId="0" xr:uid="{00000000-0006-0000-0200-000001000000}">
      <text>
        <r>
          <rPr>
            <sz val="8"/>
            <color indexed="81"/>
            <rFont val="Tahoma"/>
            <family val="2"/>
          </rPr>
          <t xml:space="preserve">x betekent getallen geupdated met scripts van CK en meest recente data, o  betekent dat fit op meest recente data mislukte; hier staan schattingen o.b.v. een 
oudere datareeks
</t>
        </r>
      </text>
    </comment>
    <comment ref="E2" authorId="0" shapeId="0" xr:uid="{00000000-0006-0000-0200-000002000000}">
      <text>
        <r>
          <rPr>
            <sz val="8"/>
            <color indexed="81"/>
            <rFont val="Tahoma"/>
            <family val="2"/>
          </rPr>
          <t>overleving 1994-1995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<sst xmlns="http://schemas.openxmlformats.org/spreadsheetml/2006/main" count="413" uniqueCount="90">
  <si>
    <t>08760</t>
  </si>
  <si>
    <t>10660</t>
  </si>
  <si>
    <t>10840</t>
  </si>
  <si>
    <t>10990</t>
  </si>
  <si>
    <t>11060</t>
  </si>
  <si>
    <t>11870</t>
  </si>
  <si>
    <t>12000</t>
  </si>
  <si>
    <t>12430</t>
  </si>
  <si>
    <t>12500</t>
  </si>
  <si>
    <t>12510</t>
  </si>
  <si>
    <t>12740</t>
  </si>
  <si>
    <t>12750</t>
  </si>
  <si>
    <t>12760</t>
  </si>
  <si>
    <t>12770</t>
  </si>
  <si>
    <t>13110</t>
  </si>
  <si>
    <t>13120</t>
  </si>
  <si>
    <t>13640</t>
  </si>
  <si>
    <t>14620</t>
  </si>
  <si>
    <t>14640</t>
  </si>
  <si>
    <t>16360</t>
  </si>
  <si>
    <t>18770</t>
  </si>
  <si>
    <t>Vogelsoort</t>
  </si>
  <si>
    <t>Winterkoning</t>
  </si>
  <si>
    <t>Heggenmus</t>
  </si>
  <si>
    <t>Roodborst</t>
  </si>
  <si>
    <t>Blauwborst</t>
  </si>
  <si>
    <t>Merel</t>
  </si>
  <si>
    <t>Zanglijster</t>
  </si>
  <si>
    <t>Rietzanger</t>
  </si>
  <si>
    <t>Bosrietzanger</t>
  </si>
  <si>
    <t>Braamsluiper</t>
  </si>
  <si>
    <t>Grasmus</t>
  </si>
  <si>
    <t>Tuinfluiter</t>
  </si>
  <si>
    <t>Zwartkop</t>
  </si>
  <si>
    <t>Tjiftjaf</t>
  </si>
  <si>
    <t>Fitis</t>
  </si>
  <si>
    <t>Baardman</t>
  </si>
  <si>
    <t>Pimpelmees</t>
  </si>
  <si>
    <t>Koolmees</t>
  </si>
  <si>
    <t>Vink</t>
  </si>
  <si>
    <t>Rietgors</t>
  </si>
  <si>
    <t>Euring</t>
  </si>
  <si>
    <t>trek</t>
  </si>
  <si>
    <t>L</t>
  </si>
  <si>
    <t>K</t>
  </si>
  <si>
    <t>S</t>
  </si>
  <si>
    <t>M</t>
  </si>
  <si>
    <t>B</t>
  </si>
  <si>
    <t>Gr Bonte Specht</t>
  </si>
  <si>
    <t>hab</t>
  </si>
  <si>
    <t>CES Reproductie-indexen</t>
  </si>
  <si>
    <t>Kleine Karekiet</t>
  </si>
  <si>
    <t>lower 95%CL</t>
  </si>
  <si>
    <t>upper 95% CL</t>
  </si>
  <si>
    <t>x</t>
  </si>
  <si>
    <t>residency</t>
  </si>
  <si>
    <t>P</t>
  </si>
  <si>
    <t>trend96-09</t>
  </si>
  <si>
    <t>setr96-09</t>
  </si>
  <si>
    <t>CES overleving adult</t>
  </si>
  <si>
    <t>CES overleving eerstjaars</t>
  </si>
  <si>
    <t>Reproductie-index (evenredig met het aantal geproduceerde juveniele vogels per adult), jaarlijkse overlevingskans van volwassen en van juvenielen vogels</t>
  </si>
  <si>
    <t>'Gaten' in de reeksen ontstaan doordat de gegevens niet voor elk jaar een schatting toelaten; dit geldt vooral voor juvenielen.</t>
  </si>
  <si>
    <t>Indexen voor 1994 en 1995 zijn weggelaten uit figuren</t>
  </si>
  <si>
    <t>se</t>
  </si>
  <si>
    <t>kort-trekkers (5)</t>
  </si>
  <si>
    <t>sd</t>
  </si>
  <si>
    <t xml:space="preserve">gemiddelde jaarindexen </t>
  </si>
  <si>
    <t>recapture</t>
  </si>
  <si>
    <t>Alle Soorten (21)</t>
  </si>
  <si>
    <t>lang-trekkers (8)</t>
  </si>
  <si>
    <t>standvogels (8)</t>
  </si>
  <si>
    <t>moerasvogels (6)</t>
  </si>
  <si>
    <t>struweelvogels (5)</t>
  </si>
  <si>
    <t>bosvogels (10)</t>
  </si>
  <si>
    <t>Figuren voor soortgroepen</t>
  </si>
  <si>
    <t xml:space="preserve">gemiddelde juv overleving </t>
  </si>
  <si>
    <t>gemiddelde ad overleving</t>
  </si>
  <si>
    <t xml:space="preserve">want gebaseerd op veel minder CES-locaties (7-13) dan in </t>
  </si>
  <si>
    <t>latere jaren (30-42), en bij veel soorten nogal afwijkend.</t>
  </si>
  <si>
    <t>av96-22</t>
  </si>
  <si>
    <t>sd96-22</t>
  </si>
  <si>
    <t>overleving 1996 is van 1996 tot 1997</t>
  </si>
  <si>
    <t xml:space="preserve"> voor de 28 meest gevangen zangvogelsoorten in het Constant Effort Site (CES) project, met 95%-betrouwbaarheidsintervallen. De overleving voor het jaar </t>
  </si>
  <si>
    <t>2010 is die van 2010 tot 2011. Eerstejaars 'overleving'is feitelijk een mix van overleving en de kans dat een overlevend jong terugkeert naar de geboorteplek.</t>
  </si>
  <si>
    <t>Figuren voor Bijlage Sovon-broedvogelrapport / website: CES-resultaten 1996-2023</t>
  </si>
  <si>
    <t>?</t>
  </si>
  <si>
    <t>Overleving is van jaar t tot t+1</t>
  </si>
  <si>
    <t>av96-23</t>
  </si>
  <si>
    <t>sd96-23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</si>
</sst>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4" x14ac:knownFonts="1">
    <font>
      <sz val="9"/>
      <name val="Arial"/>
    </font>
    <font>
      <sz val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color indexed="17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23"/>
      <name val="Arial"/>
      <family val="2"/>
    </font>
    <font>
      <sz val="9"/>
      <color indexed="8"/>
      <name val="Arial"/>
      <family val="2"/>
    </font>
    <font>
      <sz val="9"/>
      <color indexed="55"/>
      <name val="Arial"/>
      <family val="2"/>
    </font>
    <font>
      <sz val="8"/>
      <color indexed="55"/>
      <name val="Arial"/>
      <family val="2"/>
    </font>
    <font>
      <b/>
      <sz val="9"/>
      <color indexed="8"/>
      <name val="Arial"/>
      <family val="2"/>
    </font>
    <font>
      <sz val="8"/>
      <color indexed="81"/>
      <name val="Tahoma"/>
      <family val="2"/>
    </font>
    <font>
      <sz val="9"/>
      <color indexed="55"/>
      <name val="Arial"/>
      <family val="2"/>
    </font>
    <font>
      <sz val="10"/>
      <color indexed="8"/>
      <name val="Arial"/>
      <family val="2"/>
    </font>
    <font>
      <sz val="9"/>
      <color rgb="FF0033CC"/>
      <name val="Arial"/>
      <family val="2"/>
    </font>
    <font>
      <sz val="9"/>
      <color indexed="81"/>
      <name val="Tahoma"/>
      <family val="2"/>
    </font>
    <font>
      <sz val="9"/>
      <color theme="1" tint="0.499984740745262"/>
      <name val="Arial"/>
      <family val="2"/>
    </font>
    <font>
      <sz val="9"/>
      <color rgb="FFFF0000"/>
      <name val="Arial"/>
      <family val="2"/>
    </font>
    <font>
      <b/>
      <sz val="10"/>
      <color rgb="FF0033CC"/>
      <name val="Arial"/>
      <family val="2"/>
    </font>
    <font>
      <sz val="10"/>
      <name val="Calibri"/>
      <family val="2"/>
    </font>
    <font>
      <sz val="9"/>
      <color theme="0" tint="-0.34998626667073579"/>
      <name val="Arial"/>
      <family val="2"/>
    </font>
    <font>
      <b/>
      <sz val="9"/>
      <color theme="1" tint="0.499984740745262"/>
      <name val="Arial"/>
      <family val="2"/>
    </font>
    <font>
      <b/>
      <sz val="8"/>
      <color indexed="17"/>
      <name val="Arial"/>
      <family val="2"/>
    </font>
    <font>
      <sz val="9"/>
      <color indexed="17"/>
      <name val="Arial"/>
      <family val="2"/>
    </font>
    <font>
      <b/>
      <sz val="9"/>
      <color rgb="FFC00000"/>
      <name val="Arial"/>
      <family val="2"/>
    </font>
    <font>
      <b/>
      <sz val="10"/>
      <color rgb="FFC00000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2" fillId="0" borderId="0"/>
  </cellStyleXfs>
  <cellXfs count="120">
    <xf numFmtId="0" fontId="0" fillId="0" borderId="0" xfId="0"/>
    <xf numFmtId="0" fontId="7" fillId="0" borderId="0" xfId="0" applyFont="1"/>
    <xf numFmtId="0" fontId="6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 applyAlignment="1">
      <alignment vertical="center"/>
    </xf>
    <xf numFmtId="0" fontId="25" fillId="0" borderId="0" xfId="0" quotePrefix="1" applyFont="1" applyAlignment="1">
      <alignment vertical="center"/>
    </xf>
    <xf numFmtId="0" fontId="30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28" fillId="0" borderId="1" xfId="0" applyFont="1" applyBorder="1" applyAlignment="1">
      <alignment horizontal="center"/>
    </xf>
    <xf numFmtId="0" fontId="27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/>
    <xf numFmtId="0" fontId="1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1" fillId="0" borderId="1" xfId="0" quotePrefix="1" applyFont="1" applyBorder="1"/>
    <xf numFmtId="1" fontId="4" fillId="0" borderId="1" xfId="0" applyNumberFormat="1" applyFont="1" applyBorder="1" applyAlignment="1">
      <alignment horizontal="center"/>
    </xf>
    <xf numFmtId="2" fontId="22" fillId="0" borderId="1" xfId="0" applyNumberFormat="1" applyFont="1" applyBorder="1"/>
    <xf numFmtId="2" fontId="0" fillId="0" borderId="1" xfId="0" applyNumberFormat="1" applyBorder="1"/>
    <xf numFmtId="2" fontId="11" fillId="0" borderId="1" xfId="0" applyNumberFormat="1" applyFont="1" applyBorder="1"/>
    <xf numFmtId="0" fontId="11" fillId="0" borderId="1" xfId="0" applyFont="1" applyBorder="1"/>
    <xf numFmtId="0" fontId="12" fillId="0" borderId="1" xfId="0" applyFont="1" applyBorder="1" applyAlignment="1">
      <alignment horizontal="right"/>
    </xf>
    <xf numFmtId="0" fontId="8" fillId="0" borderId="1" xfId="0" quotePrefix="1" applyFont="1" applyBorder="1"/>
    <xf numFmtId="1" fontId="12" fillId="0" borderId="1" xfId="0" applyNumberFormat="1" applyFont="1" applyBorder="1" applyAlignment="1">
      <alignment horizontal="center"/>
    </xf>
    <xf numFmtId="2" fontId="8" fillId="0" borderId="1" xfId="0" applyNumberFormat="1" applyFont="1" applyBorder="1"/>
    <xf numFmtId="0" fontId="0" fillId="0" borderId="1" xfId="0" quotePrefix="1" applyBorder="1"/>
    <xf numFmtId="0" fontId="14" fillId="0" borderId="1" xfId="0" applyFont="1" applyBorder="1"/>
    <xf numFmtId="2" fontId="1" fillId="0" borderId="1" xfId="0" applyNumberFormat="1" applyFont="1" applyBorder="1"/>
    <xf numFmtId="0" fontId="8" fillId="0" borderId="1" xfId="0" applyFont="1" applyBorder="1"/>
    <xf numFmtId="0" fontId="7" fillId="0" borderId="1" xfId="0" applyFont="1" applyBorder="1"/>
    <xf numFmtId="2" fontId="7" fillId="0" borderId="1" xfId="0" applyNumberFormat="1" applyFont="1" applyBorder="1"/>
    <xf numFmtId="0" fontId="13" fillId="0" borderId="1" xfId="0" applyFont="1" applyBorder="1"/>
    <xf numFmtId="0" fontId="10" fillId="0" borderId="1" xfId="0" quotePrefix="1" applyFont="1" applyBorder="1"/>
    <xf numFmtId="1" fontId="9" fillId="0" borderId="1" xfId="0" applyNumberFormat="1" applyFont="1" applyBorder="1" applyAlignment="1">
      <alignment horizontal="center"/>
    </xf>
    <xf numFmtId="2" fontId="13" fillId="0" borderId="1" xfId="0" applyNumberFormat="1" applyFont="1" applyBorder="1"/>
    <xf numFmtId="0" fontId="10" fillId="0" borderId="1" xfId="0" applyFont="1" applyBorder="1"/>
    <xf numFmtId="2" fontId="22" fillId="0" borderId="1" xfId="0" applyNumberFormat="1" applyFont="1" applyBorder="1" applyAlignment="1">
      <alignment horizontal="right"/>
    </xf>
    <xf numFmtId="2" fontId="8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22" fillId="0" borderId="1" xfId="0" applyFont="1" applyBorder="1" applyAlignment="1">
      <alignment horizontal="right"/>
    </xf>
    <xf numFmtId="0" fontId="22" fillId="0" borderId="1" xfId="0" applyFont="1" applyBorder="1"/>
    <xf numFmtId="0" fontId="19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29" fillId="0" borderId="1" xfId="0" applyFont="1" applyBorder="1" applyAlignment="1">
      <alignment horizontal="left"/>
    </xf>
    <xf numFmtId="164" fontId="11" fillId="0" borderId="1" xfId="0" applyNumberFormat="1" applyFont="1" applyBorder="1"/>
    <xf numFmtId="164" fontId="22" fillId="0" borderId="1" xfId="0" applyNumberFormat="1" applyFont="1" applyBorder="1"/>
    <xf numFmtId="164" fontId="7" fillId="0" borderId="1" xfId="0" applyNumberFormat="1" applyFont="1" applyBorder="1"/>
    <xf numFmtId="2" fontId="20" fillId="0" borderId="1" xfId="0" applyNumberFormat="1" applyFont="1" applyBorder="1"/>
    <xf numFmtId="2" fontId="0" fillId="0" borderId="1" xfId="0" applyNumberFormat="1" applyBorder="1" applyAlignment="1">
      <alignment horizontal="right"/>
    </xf>
    <xf numFmtId="0" fontId="3" fillId="0" borderId="0" xfId="0" applyFont="1" applyAlignment="1">
      <alignment horizontal="left"/>
    </xf>
    <xf numFmtId="2" fontId="1" fillId="0" borderId="1" xfId="0" quotePrefix="1" applyNumberFormat="1" applyFont="1" applyBorder="1" applyAlignment="1">
      <alignment horizontal="right"/>
    </xf>
    <xf numFmtId="2" fontId="26" fillId="0" borderId="1" xfId="0" applyNumberFormat="1" applyFont="1" applyBorder="1" applyAlignment="1">
      <alignment horizontal="right"/>
    </xf>
    <xf numFmtId="2" fontId="26" fillId="0" borderId="1" xfId="0" quotePrefix="1" applyNumberFormat="1" applyFont="1" applyBorder="1" applyAlignment="1">
      <alignment horizontal="right"/>
    </xf>
    <xf numFmtId="2" fontId="8" fillId="2" borderId="1" xfId="0" applyNumberFormat="1" applyFont="1" applyFill="1" applyBorder="1"/>
    <xf numFmtId="2" fontId="10" fillId="2" borderId="1" xfId="0" applyNumberFormat="1" applyFont="1" applyFill="1" applyBorder="1"/>
    <xf numFmtId="2" fontId="13" fillId="2" borderId="1" xfId="0" applyNumberFormat="1" applyFont="1" applyFill="1" applyBorder="1"/>
    <xf numFmtId="0" fontId="10" fillId="0" borderId="1" xfId="0" quotePrefix="1" applyFont="1" applyBorder="1" applyAlignment="1">
      <alignment horizontal="right"/>
    </xf>
    <xf numFmtId="0" fontId="8" fillId="0" borderId="1" xfId="0" quotePrefix="1" applyFont="1" applyBorder="1" applyAlignment="1">
      <alignment horizontal="right"/>
    </xf>
    <xf numFmtId="0" fontId="0" fillId="0" borderId="1" xfId="0" quotePrefix="1" applyBorder="1" applyAlignment="1">
      <alignment horizontal="right"/>
    </xf>
    <xf numFmtId="0" fontId="13" fillId="0" borderId="1" xfId="0" quotePrefix="1" applyFont="1" applyBorder="1" applyAlignment="1">
      <alignment horizontal="right"/>
    </xf>
    <xf numFmtId="0" fontId="1" fillId="0" borderId="1" xfId="0" quotePrefix="1" applyFont="1" applyBorder="1" applyAlignment="1">
      <alignment horizontal="right"/>
    </xf>
    <xf numFmtId="2" fontId="10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/>
    <xf numFmtId="2" fontId="0" fillId="2" borderId="1" xfId="0" applyNumberFormat="1" applyFill="1" applyBorder="1" applyAlignment="1">
      <alignment horizontal="right"/>
    </xf>
    <xf numFmtId="2" fontId="11" fillId="2" borderId="1" xfId="0" applyNumberFormat="1" applyFont="1" applyFill="1" applyBorder="1" applyAlignment="1">
      <alignment horizontal="right"/>
    </xf>
    <xf numFmtId="2" fontId="18" fillId="2" borderId="1" xfId="0" applyNumberFormat="1" applyFont="1" applyFill="1" applyBorder="1" applyAlignment="1">
      <alignment horizontal="right"/>
    </xf>
    <xf numFmtId="2" fontId="8" fillId="2" borderId="1" xfId="0" applyNumberFormat="1" applyFont="1" applyFill="1" applyBorder="1" applyAlignment="1">
      <alignment horizontal="right"/>
    </xf>
    <xf numFmtId="2" fontId="13" fillId="2" borderId="1" xfId="0" applyNumberFormat="1" applyFont="1" applyFill="1" applyBorder="1" applyAlignment="1">
      <alignment horizontal="right"/>
    </xf>
    <xf numFmtId="0" fontId="31" fillId="0" borderId="0" xfId="0" applyFont="1"/>
    <xf numFmtId="0" fontId="32" fillId="0" borderId="0" xfId="0" applyFont="1"/>
    <xf numFmtId="0" fontId="1" fillId="3" borderId="1" xfId="0" applyFont="1" applyFill="1" applyBorder="1"/>
    <xf numFmtId="0" fontId="0" fillId="3" borderId="1" xfId="0" applyFill="1" applyBorder="1"/>
    <xf numFmtId="0" fontId="0" fillId="4" borderId="1" xfId="0" applyFill="1" applyBorder="1"/>
    <xf numFmtId="0" fontId="1" fillId="4" borderId="1" xfId="0" applyFont="1" applyFill="1" applyBorder="1"/>
    <xf numFmtId="0" fontId="4" fillId="4" borderId="1" xfId="0" applyFont="1" applyFill="1" applyBorder="1" applyAlignment="1">
      <alignment horizontal="center" textRotation="90"/>
    </xf>
    <xf numFmtId="0" fontId="27" fillId="4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/>
    <xf numFmtId="2" fontId="3" fillId="4" borderId="1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2" fontId="3" fillId="4" borderId="1" xfId="0" applyNumberFormat="1" applyFont="1" applyFill="1" applyBorder="1"/>
    <xf numFmtId="0" fontId="16" fillId="4" borderId="1" xfId="0" applyFont="1" applyFill="1" applyBorder="1"/>
    <xf numFmtId="0" fontId="1" fillId="3" borderId="1" xfId="0" quotePrefix="1" applyFont="1" applyFill="1" applyBorder="1"/>
    <xf numFmtId="1" fontId="4" fillId="3" borderId="1" xfId="0" applyNumberFormat="1" applyFont="1" applyFill="1" applyBorder="1" applyAlignment="1">
      <alignment horizontal="center"/>
    </xf>
    <xf numFmtId="2" fontId="22" fillId="3" borderId="1" xfId="0" applyNumberFormat="1" applyFont="1" applyFill="1" applyBorder="1"/>
    <xf numFmtId="2" fontId="0" fillId="3" borderId="1" xfId="0" applyNumberFormat="1" applyFill="1" applyBorder="1"/>
    <xf numFmtId="2" fontId="11" fillId="3" borderId="1" xfId="0" applyNumberFormat="1" applyFont="1" applyFill="1" applyBorder="1"/>
    <xf numFmtId="2" fontId="1" fillId="3" borderId="1" xfId="0" applyNumberFormat="1" applyFont="1" applyFill="1" applyBorder="1"/>
    <xf numFmtId="0" fontId="0" fillId="3" borderId="1" xfId="0" quotePrefix="1" applyFill="1" applyBorder="1" applyAlignment="1">
      <alignment horizontal="right"/>
    </xf>
    <xf numFmtId="0" fontId="10" fillId="3" borderId="1" xfId="0" applyFont="1" applyFill="1" applyBorder="1"/>
    <xf numFmtId="0" fontId="14" fillId="3" borderId="1" xfId="0" applyFont="1" applyFill="1" applyBorder="1"/>
    <xf numFmtId="0" fontId="14" fillId="3" borderId="1" xfId="0" quotePrefix="1" applyFont="1" applyFill="1" applyBorder="1"/>
    <xf numFmtId="1" fontId="15" fillId="3" borderId="1" xfId="0" applyNumberFormat="1" applyFont="1" applyFill="1" applyBorder="1" applyAlignment="1">
      <alignment horizontal="center"/>
    </xf>
    <xf numFmtId="2" fontId="14" fillId="3" borderId="1" xfId="0" applyNumberFormat="1" applyFont="1" applyFill="1" applyBorder="1"/>
    <xf numFmtId="0" fontId="14" fillId="3" borderId="1" xfId="0" quotePrefix="1" applyFont="1" applyFill="1" applyBorder="1" applyAlignment="1">
      <alignment horizontal="right"/>
    </xf>
    <xf numFmtId="0" fontId="8" fillId="3" borderId="1" xfId="0" applyFont="1" applyFill="1" applyBorder="1"/>
    <xf numFmtId="0" fontId="8" fillId="3" borderId="1" xfId="0" quotePrefix="1" applyFont="1" applyFill="1" applyBorder="1"/>
    <xf numFmtId="1" fontId="12" fillId="3" borderId="1" xfId="0" applyNumberFormat="1" applyFont="1" applyFill="1" applyBorder="1" applyAlignment="1">
      <alignment horizontal="center"/>
    </xf>
    <xf numFmtId="2" fontId="8" fillId="3" borderId="1" xfId="0" applyNumberFormat="1" applyFont="1" applyFill="1" applyBorder="1"/>
    <xf numFmtId="0" fontId="8" fillId="3" borderId="1" xfId="0" quotePrefix="1" applyFont="1" applyFill="1" applyBorder="1" applyAlignment="1">
      <alignment horizontal="right"/>
    </xf>
    <xf numFmtId="0" fontId="11" fillId="3" borderId="1" xfId="0" applyFont="1" applyFill="1" applyBorder="1"/>
    <xf numFmtId="0" fontId="1" fillId="3" borderId="1" xfId="0" quotePrefix="1" applyFont="1" applyFill="1" applyBorder="1" applyAlignment="1">
      <alignment horizontal="right"/>
    </xf>
    <xf numFmtId="0" fontId="0" fillId="3" borderId="1" xfId="0" quotePrefix="1" applyFill="1" applyBorder="1"/>
    <xf numFmtId="0" fontId="10" fillId="3" borderId="1" xfId="0" quotePrefix="1" applyFont="1" applyFill="1" applyBorder="1"/>
    <xf numFmtId="1" fontId="9" fillId="3" borderId="1" xfId="0" applyNumberFormat="1" applyFont="1" applyFill="1" applyBorder="1" applyAlignment="1">
      <alignment horizontal="center"/>
    </xf>
    <xf numFmtId="2" fontId="10" fillId="3" borderId="1" xfId="0" applyNumberFormat="1" applyFont="1" applyFill="1" applyBorder="1"/>
    <xf numFmtId="0" fontId="10" fillId="3" borderId="1" xfId="0" quotePrefix="1" applyFont="1" applyFill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2" fontId="14" fillId="3" borderId="1" xfId="0" applyNumberFormat="1" applyFont="1" applyFill="1" applyBorder="1" applyAlignment="1">
      <alignment horizontal="right"/>
    </xf>
    <xf numFmtId="2" fontId="8" fillId="3" borderId="1" xfId="0" applyNumberFormat="1" applyFont="1" applyFill="1" applyBorder="1" applyAlignment="1">
      <alignment horizontal="right"/>
    </xf>
    <xf numFmtId="2" fontId="13" fillId="3" borderId="1" xfId="0" applyNumberFormat="1" applyFont="1" applyFill="1" applyBorder="1"/>
    <xf numFmtId="2" fontId="11" fillId="3" borderId="1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/>
    </xf>
    <xf numFmtId="2" fontId="7" fillId="3" borderId="1" xfId="0" applyNumberFormat="1" applyFont="1" applyFill="1" applyBorder="1"/>
    <xf numFmtId="164" fontId="11" fillId="3" borderId="1" xfId="0" applyNumberFormat="1" applyFont="1" applyFill="1" applyBorder="1"/>
    <xf numFmtId="0" fontId="33" fillId="0" borderId="1" xfId="0" applyFont="1" applyBorder="1" applyAlignment="1">
      <alignment horizontal="right"/>
    </xf>
    <xf numFmtId="0" fontId="33" fillId="0" borderId="1" xfId="0" applyFont="1" applyBorder="1"/>
    <xf numFmtId="0" fontId="22" fillId="0" borderId="1" xfId="0" applyFont="1" applyBorder="1" applyAlignment="1">
      <alignment horizontal="left"/>
    </xf>
  </cellXfs>
  <cellStyles count="2">
    <cellStyle name="Normal_Sheet1" xfId="1" xr:uid="{00000000-0005-0000-0000-000000000000}"/>
    <cellStyle name="Standaard" xfId="0" builtinId="0"/>
  </cellStyles>
  <dxfs count="4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FFFFCC"/>
      <color rgb="FF0000CC"/>
      <color rgb="FF0033CC"/>
      <color rgb="FF3399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Grote Bonte Specht
overleving adult</a:t>
            </a:r>
          </a:p>
        </c:rich>
      </c:tx>
      <c:layout>
        <c:manualLayout>
          <c:xMode val="edge"/>
          <c:yMode val="edge"/>
          <c:x val="0.36081355809905208"/>
          <c:y val="1.9841610707752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37499999999999"/>
          <c:y val="0.15476250450499326"/>
          <c:w val="0.76875000000000004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ad'!$E$3:$AG$3</c:f>
              <c:numCache>
                <c:formatCode>0.00</c:formatCode>
                <c:ptCount val="29"/>
                <c:pt idx="2">
                  <c:v>0.29374329999999998</c:v>
                </c:pt>
                <c:pt idx="5">
                  <c:v>0.39408009999999999</c:v>
                </c:pt>
                <c:pt idx="6">
                  <c:v>0.54074060000000002</c:v>
                </c:pt>
                <c:pt idx="7">
                  <c:v>0.246645</c:v>
                </c:pt>
                <c:pt idx="8">
                  <c:v>0.37202400000000002</c:v>
                </c:pt>
                <c:pt idx="9">
                  <c:v>0.43814009999999998</c:v>
                </c:pt>
                <c:pt idx="11">
                  <c:v>0.2256599</c:v>
                </c:pt>
                <c:pt idx="12">
                  <c:v>0.47183560000000002</c:v>
                </c:pt>
                <c:pt idx="14">
                  <c:v>0.62002159999999995</c:v>
                </c:pt>
                <c:pt idx="15">
                  <c:v>0.49863689999999999</c:v>
                </c:pt>
                <c:pt idx="16">
                  <c:v>0.66500219999999999</c:v>
                </c:pt>
                <c:pt idx="17">
                  <c:v>0.53723759999999998</c:v>
                </c:pt>
                <c:pt idx="18">
                  <c:v>0.57888799999999996</c:v>
                </c:pt>
                <c:pt idx="19">
                  <c:v>0.65426759999999995</c:v>
                </c:pt>
                <c:pt idx="20">
                  <c:v>0.4832726</c:v>
                </c:pt>
                <c:pt idx="21">
                  <c:v>0.66010519999999995</c:v>
                </c:pt>
                <c:pt idx="23">
                  <c:v>0.55418179999999995</c:v>
                </c:pt>
                <c:pt idx="24">
                  <c:v>0.76770519999999998</c:v>
                </c:pt>
                <c:pt idx="25">
                  <c:v>0.62199939999999998</c:v>
                </c:pt>
                <c:pt idx="26">
                  <c:v>0.33274419999999999</c:v>
                </c:pt>
                <c:pt idx="27">
                  <c:v>0.60775060000000003</c:v>
                </c:pt>
                <c:pt idx="28">
                  <c:v>0.56178090000000003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CC-44DB-9012-9BD6E432F626}"/>
            </c:ext>
          </c:extLst>
        </c:ser>
        <c:ser>
          <c:idx val="1"/>
          <c:order val="1"/>
          <c:tx>
            <c:v>lower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ad'!$E$4:$AG$4</c:f>
              <c:numCache>
                <c:formatCode>0.00</c:formatCode>
                <c:ptCount val="29"/>
                <c:pt idx="2">
                  <c:v>7.6711299999999996E-2</c:v>
                </c:pt>
                <c:pt idx="5">
                  <c:v>0.10193439999999999</c:v>
                </c:pt>
                <c:pt idx="6">
                  <c:v>8.0503900000000003E-2</c:v>
                </c:pt>
                <c:pt idx="7">
                  <c:v>4.7952500000000002E-2</c:v>
                </c:pt>
                <c:pt idx="8">
                  <c:v>5.97127E-2</c:v>
                </c:pt>
                <c:pt idx="9">
                  <c:v>9.3236899999999998E-2</c:v>
                </c:pt>
                <c:pt idx="11">
                  <c:v>4.44477E-2</c:v>
                </c:pt>
                <c:pt idx="12">
                  <c:v>0.13037750000000001</c:v>
                </c:pt>
                <c:pt idx="14">
                  <c:v>0.26240069999999999</c:v>
                </c:pt>
                <c:pt idx="15">
                  <c:v>0.1981387</c:v>
                </c:pt>
                <c:pt idx="16">
                  <c:v>0.25847170000000003</c:v>
                </c:pt>
                <c:pt idx="17">
                  <c:v>0.23186019999999999</c:v>
                </c:pt>
                <c:pt idx="18">
                  <c:v>0.24600830000000001</c:v>
                </c:pt>
                <c:pt idx="19">
                  <c:v>0.31880350000000002</c:v>
                </c:pt>
                <c:pt idx="20">
                  <c:v>0.27098030000000001</c:v>
                </c:pt>
                <c:pt idx="21">
                  <c:v>0.42531069999999999</c:v>
                </c:pt>
                <c:pt idx="23">
                  <c:v>0.3380457</c:v>
                </c:pt>
                <c:pt idx="24">
                  <c:v>0.35234510000000002</c:v>
                </c:pt>
                <c:pt idx="25">
                  <c:v>0.29209499999999999</c:v>
                </c:pt>
                <c:pt idx="26">
                  <c:v>0.15394530000000001</c:v>
                </c:pt>
                <c:pt idx="27">
                  <c:v>0.2853503</c:v>
                </c:pt>
                <c:pt idx="28">
                  <c:v>0.228768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1CC-44DB-9012-9BD6E432F626}"/>
            </c:ext>
          </c:extLst>
        </c:ser>
        <c:ser>
          <c:idx val="2"/>
          <c:order val="2"/>
          <c:tx>
            <c:v>upper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ad'!$E$5:$AG$5</c:f>
              <c:numCache>
                <c:formatCode>0.00</c:formatCode>
                <c:ptCount val="29"/>
                <c:pt idx="2">
                  <c:v>0.67553969999999997</c:v>
                </c:pt>
                <c:pt idx="5">
                  <c:v>0.78843640000000004</c:v>
                </c:pt>
                <c:pt idx="6">
                  <c:v>0.94059689999999996</c:v>
                </c:pt>
                <c:pt idx="7">
                  <c:v>0.68031739999999996</c:v>
                </c:pt>
                <c:pt idx="8">
                  <c:v>0.84677840000000004</c:v>
                </c:pt>
                <c:pt idx="9">
                  <c:v>0.85536440000000002</c:v>
                </c:pt>
                <c:pt idx="11">
                  <c:v>0.64611629999999998</c:v>
                </c:pt>
                <c:pt idx="12">
                  <c:v>0.84185169999999998</c:v>
                </c:pt>
                <c:pt idx="14">
                  <c:v>0.88213520000000001</c:v>
                </c:pt>
                <c:pt idx="15">
                  <c:v>0.80012309999999998</c:v>
                </c:pt>
                <c:pt idx="16">
                  <c:v>0.91873329999999997</c:v>
                </c:pt>
                <c:pt idx="17">
                  <c:v>0.81702050000000004</c:v>
                </c:pt>
                <c:pt idx="18">
                  <c:v>0.85276280000000004</c:v>
                </c:pt>
                <c:pt idx="19">
                  <c:v>0.88442100000000001</c:v>
                </c:pt>
                <c:pt idx="20">
                  <c:v>0.70177929999999999</c:v>
                </c:pt>
                <c:pt idx="21">
                  <c:v>0.83596890000000001</c:v>
                </c:pt>
                <c:pt idx="23">
                  <c:v>0.75160269999999996</c:v>
                </c:pt>
                <c:pt idx="24">
                  <c:v>0.9525536</c:v>
                </c:pt>
                <c:pt idx="25">
                  <c:v>0.86776240000000004</c:v>
                </c:pt>
                <c:pt idx="26">
                  <c:v>0.57746810000000004</c:v>
                </c:pt>
                <c:pt idx="27">
                  <c:v>0.85739359999999998</c:v>
                </c:pt>
                <c:pt idx="28">
                  <c:v>0.84710419999999997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1CC-44DB-9012-9BD6E432F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703432"/>
        <c:axId val="699703824"/>
      </c:scatterChart>
      <c:valAx>
        <c:axId val="699703432"/>
        <c:scaling>
          <c:orientation val="minMax"/>
          <c:max val="2023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03824"/>
        <c:crosses val="autoZero"/>
        <c:crossBetween val="midCat"/>
        <c:majorUnit val="3"/>
        <c:minorUnit val="1"/>
      </c:valAx>
      <c:valAx>
        <c:axId val="699703824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jaarlijkse overlevingskans</a:t>
                </a:r>
              </a:p>
            </c:rich>
          </c:tx>
          <c:layout>
            <c:manualLayout>
              <c:xMode val="edge"/>
              <c:yMode val="edge"/>
              <c:x val="1.5625E-2"/>
              <c:y val="0.24278556089579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03432"/>
        <c:crosses val="autoZero"/>
        <c:crossBetween val="midCat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800" b="0" i="0" u="none" strike="noStrike" baseline="0">
                <a:effectLst/>
              </a:rPr>
              <a:t>Roodborst</a:t>
            </a:r>
            <a:r>
              <a:rPr lang="nl-NL"/>
              <a:t>
overleving eerstejaars</a:t>
            </a:r>
          </a:p>
        </c:rich>
      </c:tx>
      <c:layout>
        <c:manualLayout>
          <c:xMode val="edge"/>
          <c:yMode val="edge"/>
          <c:x val="0.36081355809905208"/>
          <c:y val="1.9841610707752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37499999999999"/>
          <c:y val="0.15476250450499326"/>
          <c:w val="0.76875000000000004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9ED5-488C-8250-8BC7FA87308F}"/>
              </c:ext>
            </c:extLst>
          </c:dPt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juv'!$E$12:$AG$12</c:f>
              <c:numCache>
                <c:formatCode>0.00</c:formatCode>
                <c:ptCount val="29"/>
                <c:pt idx="0">
                  <c:v>0.1997815</c:v>
                </c:pt>
                <c:pt idx="1">
                  <c:v>7.6020099999999993E-2</c:v>
                </c:pt>
                <c:pt idx="11">
                  <c:v>6.9060899999999995E-2</c:v>
                </c:pt>
                <c:pt idx="12">
                  <c:v>5.4567499999999998E-2</c:v>
                </c:pt>
                <c:pt idx="13">
                  <c:v>6.2338299999999999E-2</c:v>
                </c:pt>
                <c:pt idx="14">
                  <c:v>0.12383329999999999</c:v>
                </c:pt>
                <c:pt idx="17">
                  <c:v>6.0264699999999997E-2</c:v>
                </c:pt>
                <c:pt idx="19">
                  <c:v>0.1039921</c:v>
                </c:pt>
                <c:pt idx="21">
                  <c:v>6.1804400000000002E-2</c:v>
                </c:pt>
                <c:pt idx="22">
                  <c:v>8.0707399999999999E-2</c:v>
                </c:pt>
                <c:pt idx="23">
                  <c:v>9.7912700000000005E-2</c:v>
                </c:pt>
                <c:pt idx="24">
                  <c:v>0.13481019999999999</c:v>
                </c:pt>
                <c:pt idx="25">
                  <c:v>9.7430900000000001E-2</c:v>
                </c:pt>
                <c:pt idx="26">
                  <c:v>7.0899500000000004E-2</c:v>
                </c:pt>
                <c:pt idx="27">
                  <c:v>0.1027436</c:v>
                </c:pt>
                <c:pt idx="28">
                  <c:v>6.8496699999999994E-2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ED5-488C-8250-8BC7FA87308F}"/>
            </c:ext>
          </c:extLst>
        </c:ser>
        <c:ser>
          <c:idx val="1"/>
          <c:order val="1"/>
          <c:tx>
            <c:v>lower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juv'!$E$13:$AG$13</c:f>
              <c:numCache>
                <c:formatCode>0.00</c:formatCode>
                <c:ptCount val="29"/>
                <c:pt idx="0">
                  <c:v>2.29445E-2</c:v>
                </c:pt>
                <c:pt idx="1">
                  <c:v>1.8068500000000001E-2</c:v>
                </c:pt>
                <c:pt idx="11">
                  <c:v>2.73796E-2</c:v>
                </c:pt>
                <c:pt idx="12">
                  <c:v>1.9701400000000001E-2</c:v>
                </c:pt>
                <c:pt idx="13">
                  <c:v>2.4828800000000002E-2</c:v>
                </c:pt>
                <c:pt idx="14">
                  <c:v>6.2897999999999996E-2</c:v>
                </c:pt>
                <c:pt idx="17">
                  <c:v>2.3912599999999999E-2</c:v>
                </c:pt>
                <c:pt idx="19">
                  <c:v>5.6265299999999997E-2</c:v>
                </c:pt>
                <c:pt idx="21">
                  <c:v>3.1789499999999998E-2</c:v>
                </c:pt>
                <c:pt idx="22">
                  <c:v>4.2475100000000002E-2</c:v>
                </c:pt>
                <c:pt idx="23">
                  <c:v>5.3927500000000003E-2</c:v>
                </c:pt>
                <c:pt idx="24">
                  <c:v>7.92519E-2</c:v>
                </c:pt>
                <c:pt idx="25">
                  <c:v>5.8626600000000001E-2</c:v>
                </c:pt>
                <c:pt idx="26">
                  <c:v>4.0528300000000003E-2</c:v>
                </c:pt>
                <c:pt idx="27">
                  <c:v>6.1276600000000001E-2</c:v>
                </c:pt>
                <c:pt idx="28">
                  <c:v>3.66328E-2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ED5-488C-8250-8BC7FA87308F}"/>
            </c:ext>
          </c:extLst>
        </c:ser>
        <c:ser>
          <c:idx val="2"/>
          <c:order val="2"/>
          <c:tx>
            <c:v>upper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juv'!$E$14:$AG$14</c:f>
              <c:numCache>
                <c:formatCode>0.00</c:formatCode>
                <c:ptCount val="29"/>
                <c:pt idx="0">
                  <c:v>0.72634259999999995</c:v>
                </c:pt>
                <c:pt idx="1">
                  <c:v>0.26893519999999999</c:v>
                </c:pt>
                <c:pt idx="11">
                  <c:v>0.16352749999999999</c:v>
                </c:pt>
                <c:pt idx="12">
                  <c:v>0.14218749999999999</c:v>
                </c:pt>
                <c:pt idx="13">
                  <c:v>0.14791869999999999</c:v>
                </c:pt>
                <c:pt idx="14">
                  <c:v>0.229354</c:v>
                </c:pt>
                <c:pt idx="17">
                  <c:v>0.1437417</c:v>
                </c:pt>
                <c:pt idx="19">
                  <c:v>0.18429690000000001</c:v>
                </c:pt>
                <c:pt idx="21">
                  <c:v>0.1167416</c:v>
                </c:pt>
                <c:pt idx="22">
                  <c:v>0.14803269999999999</c:v>
                </c:pt>
                <c:pt idx="23">
                  <c:v>0.17127880000000001</c:v>
                </c:pt>
                <c:pt idx="24">
                  <c:v>0.22001009999999999</c:v>
                </c:pt>
                <c:pt idx="25">
                  <c:v>0.15761900000000001</c:v>
                </c:pt>
                <c:pt idx="26">
                  <c:v>0.12115670000000001</c:v>
                </c:pt>
                <c:pt idx="27">
                  <c:v>0.16727159999999999</c:v>
                </c:pt>
                <c:pt idx="28">
                  <c:v>0.1244947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ED5-488C-8250-8BC7FA873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721072"/>
        <c:axId val="699714408"/>
      </c:scatterChart>
      <c:valAx>
        <c:axId val="699721072"/>
        <c:scaling>
          <c:orientation val="minMax"/>
          <c:max val="2023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14408"/>
        <c:crosses val="autoZero"/>
        <c:crossBetween val="midCat"/>
        <c:majorUnit val="3"/>
        <c:minorUnit val="1"/>
      </c:valAx>
      <c:valAx>
        <c:axId val="699714408"/>
        <c:scaling>
          <c:orientation val="minMax"/>
          <c:max val="0.4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jaarlijkse overlevingskans</a:t>
                </a:r>
              </a:p>
            </c:rich>
          </c:tx>
          <c:layout>
            <c:manualLayout>
              <c:xMode val="edge"/>
              <c:yMode val="edge"/>
              <c:x val="1.5625E-2"/>
              <c:y val="0.24278556089579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21072"/>
        <c:crosses val="autoZero"/>
        <c:crossBetween val="midCat"/>
        <c:majorUnit val="0.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800" b="0" i="0" u="none" strike="noStrike" baseline="0">
                <a:effectLst/>
              </a:rPr>
              <a:t>Roodborst</a:t>
            </a:r>
            <a:r>
              <a:rPr lang="nl-NL"/>
              <a:t>
overleving adult</a:t>
            </a:r>
          </a:p>
        </c:rich>
      </c:tx>
      <c:layout>
        <c:manualLayout>
          <c:xMode val="edge"/>
          <c:yMode val="edge"/>
          <c:x val="0.36081355809905208"/>
          <c:y val="1.9841610707752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37499999999999"/>
          <c:y val="0.15476250450499326"/>
          <c:w val="0.76875000000000004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0BD6-4806-93B8-86331C5A45DF}"/>
              </c:ext>
            </c:extLst>
          </c:dPt>
          <c:dPt>
            <c:idx val="1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0BD6-4806-93B8-86331C5A45DF}"/>
              </c:ext>
            </c:extLst>
          </c:dPt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ad'!$E$12:$AG$12</c:f>
              <c:numCache>
                <c:formatCode>0.00</c:formatCode>
                <c:ptCount val="29"/>
                <c:pt idx="1">
                  <c:v>0.32298789999999999</c:v>
                </c:pt>
                <c:pt idx="2">
                  <c:v>0.4062965</c:v>
                </c:pt>
                <c:pt idx="3">
                  <c:v>0.23599890000000001</c:v>
                </c:pt>
                <c:pt idx="4">
                  <c:v>0.24481459999999999</c:v>
                </c:pt>
                <c:pt idx="5">
                  <c:v>0.3580798</c:v>
                </c:pt>
                <c:pt idx="6">
                  <c:v>0.3282351</c:v>
                </c:pt>
                <c:pt idx="8">
                  <c:v>0.22987289999999999</c:v>
                </c:pt>
                <c:pt idx="9">
                  <c:v>0.21024309999999999</c:v>
                </c:pt>
                <c:pt idx="10">
                  <c:v>0.1770506</c:v>
                </c:pt>
                <c:pt idx="11">
                  <c:v>0.13709750000000001</c:v>
                </c:pt>
                <c:pt idx="12">
                  <c:v>0.1040908</c:v>
                </c:pt>
                <c:pt idx="13">
                  <c:v>0.41683219999999999</c:v>
                </c:pt>
                <c:pt idx="14">
                  <c:v>0.16184129999999999</c:v>
                </c:pt>
                <c:pt idx="15">
                  <c:v>0.1601069</c:v>
                </c:pt>
                <c:pt idx="16">
                  <c:v>0.25287710000000002</c:v>
                </c:pt>
                <c:pt idx="17">
                  <c:v>0.21364379999999999</c:v>
                </c:pt>
                <c:pt idx="18">
                  <c:v>0.20565820000000001</c:v>
                </c:pt>
                <c:pt idx="19">
                  <c:v>0.48630299999999999</c:v>
                </c:pt>
                <c:pt idx="20">
                  <c:v>0.4863827</c:v>
                </c:pt>
                <c:pt idx="21">
                  <c:v>0.39032129999999998</c:v>
                </c:pt>
                <c:pt idx="22">
                  <c:v>0.34988209999999997</c:v>
                </c:pt>
                <c:pt idx="23">
                  <c:v>0.21473439999999999</c:v>
                </c:pt>
                <c:pt idx="24">
                  <c:v>0.32070549999999998</c:v>
                </c:pt>
                <c:pt idx="25">
                  <c:v>0.3622958</c:v>
                </c:pt>
                <c:pt idx="26">
                  <c:v>0.31952930000000002</c:v>
                </c:pt>
                <c:pt idx="27">
                  <c:v>0.2443651</c:v>
                </c:pt>
                <c:pt idx="28">
                  <c:v>0.49918970000000001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BD6-4806-93B8-86331C5A45DF}"/>
            </c:ext>
          </c:extLst>
        </c:ser>
        <c:ser>
          <c:idx val="1"/>
          <c:order val="1"/>
          <c:tx>
            <c:v>lower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ad'!$E$13:$AG$13</c:f>
              <c:numCache>
                <c:formatCode>0.00</c:formatCode>
                <c:ptCount val="29"/>
                <c:pt idx="1">
                  <c:v>5.93413E-2</c:v>
                </c:pt>
                <c:pt idx="2">
                  <c:v>0.167379</c:v>
                </c:pt>
                <c:pt idx="3">
                  <c:v>8.9241299999999996E-2</c:v>
                </c:pt>
                <c:pt idx="4">
                  <c:v>0.1010675</c:v>
                </c:pt>
                <c:pt idx="5">
                  <c:v>0.1759057</c:v>
                </c:pt>
                <c:pt idx="6">
                  <c:v>0.15987399999999999</c:v>
                </c:pt>
                <c:pt idx="8">
                  <c:v>8.7549399999999999E-2</c:v>
                </c:pt>
                <c:pt idx="9">
                  <c:v>9.1790200000000002E-2</c:v>
                </c:pt>
                <c:pt idx="10">
                  <c:v>6.0203800000000002E-2</c:v>
                </c:pt>
                <c:pt idx="11">
                  <c:v>3.08639E-2</c:v>
                </c:pt>
                <c:pt idx="12">
                  <c:v>2.40042E-2</c:v>
                </c:pt>
                <c:pt idx="13">
                  <c:v>0.20712330000000001</c:v>
                </c:pt>
                <c:pt idx="14">
                  <c:v>6.8652400000000002E-2</c:v>
                </c:pt>
                <c:pt idx="15">
                  <c:v>6.7576700000000003E-2</c:v>
                </c:pt>
                <c:pt idx="16">
                  <c:v>9.4442499999999999E-2</c:v>
                </c:pt>
                <c:pt idx="17">
                  <c:v>7.23385E-2</c:v>
                </c:pt>
                <c:pt idx="18">
                  <c:v>7.7846799999999994E-2</c:v>
                </c:pt>
                <c:pt idx="19">
                  <c:v>0.26513789999999998</c:v>
                </c:pt>
                <c:pt idx="20">
                  <c:v>0.30003920000000001</c:v>
                </c:pt>
                <c:pt idx="21">
                  <c:v>0.24629760000000001</c:v>
                </c:pt>
                <c:pt idx="22">
                  <c:v>0.21319489999999999</c:v>
                </c:pt>
                <c:pt idx="23">
                  <c:v>0.1165678</c:v>
                </c:pt>
                <c:pt idx="24">
                  <c:v>0.18321470000000001</c:v>
                </c:pt>
                <c:pt idx="25">
                  <c:v>0.23228760000000001</c:v>
                </c:pt>
                <c:pt idx="26">
                  <c:v>0.2052233</c:v>
                </c:pt>
                <c:pt idx="27">
                  <c:v>0.15498980000000001</c:v>
                </c:pt>
                <c:pt idx="28">
                  <c:v>0.31157119999999999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BD6-4806-93B8-86331C5A45DF}"/>
            </c:ext>
          </c:extLst>
        </c:ser>
        <c:ser>
          <c:idx val="2"/>
          <c:order val="2"/>
          <c:tx>
            <c:v>upper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ad'!$E$14:$AG$14</c:f>
              <c:numCache>
                <c:formatCode>0.00</c:formatCode>
                <c:ptCount val="29"/>
                <c:pt idx="1">
                  <c:v>0.78298129999999999</c:v>
                </c:pt>
                <c:pt idx="2">
                  <c:v>0.69966950000000006</c:v>
                </c:pt>
                <c:pt idx="3">
                  <c:v>0.49336289999999999</c:v>
                </c:pt>
                <c:pt idx="4">
                  <c:v>0.48313030000000001</c:v>
                </c:pt>
                <c:pt idx="5">
                  <c:v>0.59313020000000005</c:v>
                </c:pt>
                <c:pt idx="6">
                  <c:v>0.55646050000000002</c:v>
                </c:pt>
                <c:pt idx="8">
                  <c:v>0.48147659999999998</c:v>
                </c:pt>
                <c:pt idx="9">
                  <c:v>0.4121823</c:v>
                </c:pt>
                <c:pt idx="10">
                  <c:v>0.4194601</c:v>
                </c:pt>
                <c:pt idx="11">
                  <c:v>0.44215969999999999</c:v>
                </c:pt>
                <c:pt idx="12">
                  <c:v>0.35436210000000001</c:v>
                </c:pt>
                <c:pt idx="13">
                  <c:v>0.66167589999999998</c:v>
                </c:pt>
                <c:pt idx="14">
                  <c:v>0.33590300000000001</c:v>
                </c:pt>
                <c:pt idx="15">
                  <c:v>0.33395720000000001</c:v>
                </c:pt>
                <c:pt idx="16">
                  <c:v>0.52345949999999997</c:v>
                </c:pt>
                <c:pt idx="17">
                  <c:v>0.48628130000000003</c:v>
                </c:pt>
                <c:pt idx="18">
                  <c:v>0.44259690000000002</c:v>
                </c:pt>
                <c:pt idx="19">
                  <c:v>0.71296519999999997</c:v>
                </c:pt>
                <c:pt idx="20">
                  <c:v>0.67659009999999997</c:v>
                </c:pt>
                <c:pt idx="21">
                  <c:v>0.55639229999999995</c:v>
                </c:pt>
                <c:pt idx="22">
                  <c:v>0.51665850000000002</c:v>
                </c:pt>
                <c:pt idx="23">
                  <c:v>0.36172179999999998</c:v>
                </c:pt>
                <c:pt idx="24">
                  <c:v>0.49841380000000002</c:v>
                </c:pt>
                <c:pt idx="25">
                  <c:v>0.51614740000000003</c:v>
                </c:pt>
                <c:pt idx="26">
                  <c:v>0.46060449999999997</c:v>
                </c:pt>
                <c:pt idx="27">
                  <c:v>0.36313109999999998</c:v>
                </c:pt>
                <c:pt idx="28">
                  <c:v>0.6870366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BD6-4806-93B8-86331C5A4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724208"/>
        <c:axId val="699724600"/>
      </c:scatterChart>
      <c:valAx>
        <c:axId val="699724208"/>
        <c:scaling>
          <c:orientation val="minMax"/>
          <c:max val="2023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24600"/>
        <c:crosses val="autoZero"/>
        <c:crossBetween val="midCat"/>
        <c:majorUnit val="3"/>
        <c:minorUnit val="1"/>
      </c:valAx>
      <c:valAx>
        <c:axId val="699724600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jaarlijkse overlevingskans</a:t>
                </a:r>
              </a:p>
            </c:rich>
          </c:tx>
          <c:layout>
            <c:manualLayout>
              <c:xMode val="edge"/>
              <c:yMode val="edge"/>
              <c:x val="1.5625E-2"/>
              <c:y val="0.24278556089579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24208"/>
        <c:crosses val="autoZero"/>
        <c:crossBetween val="midCat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Roodborst
reproductie</a:t>
            </a:r>
          </a:p>
        </c:rich>
      </c:tx>
      <c:layout>
        <c:manualLayout>
          <c:xMode val="edge"/>
          <c:yMode val="edge"/>
          <c:x val="0.38244569258194261"/>
          <c:y val="1.98411443111095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22307023908701"/>
          <c:y val="0.15476250450499326"/>
          <c:w val="0.78167817759981373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4E82-4F94-9F93-BE1BD8F20704}"/>
              </c:ext>
            </c:extLst>
          </c:dPt>
          <c:dPt>
            <c:idx val="1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4E82-4F94-9F93-BE1BD8F20704}"/>
              </c:ext>
            </c:extLst>
          </c:dPt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reproductie!$E$12:$AH$12</c:f>
              <c:numCache>
                <c:formatCode>0.00</c:formatCode>
                <c:ptCount val="30"/>
                <c:pt idx="0">
                  <c:v>0.13688834214068099</c:v>
                </c:pt>
                <c:pt idx="1">
                  <c:v>7.2008208247032301E-2</c:v>
                </c:pt>
                <c:pt idx="2">
                  <c:v>6.0469962522340902E-2</c:v>
                </c:pt>
                <c:pt idx="3">
                  <c:v>9.6171839984986005E-2</c:v>
                </c:pt>
                <c:pt idx="4">
                  <c:v>0.11191637960022401</c:v>
                </c:pt>
                <c:pt idx="5">
                  <c:v>9.0436231759411706E-2</c:v>
                </c:pt>
                <c:pt idx="6">
                  <c:v>8.6921137098479997E-2</c:v>
                </c:pt>
                <c:pt idx="7">
                  <c:v>9.79162902442276E-2</c:v>
                </c:pt>
                <c:pt idx="8">
                  <c:v>7.6998575061944602E-2</c:v>
                </c:pt>
                <c:pt idx="9">
                  <c:v>2.4752133586661802E-2</c:v>
                </c:pt>
                <c:pt idx="10">
                  <c:v>6.5559459398711106E-2</c:v>
                </c:pt>
                <c:pt idx="11">
                  <c:v>9.5574173102244198E-2</c:v>
                </c:pt>
                <c:pt idx="12">
                  <c:v>7.5158055422612599E-2</c:v>
                </c:pt>
                <c:pt idx="13">
                  <c:v>6.1283206727259003E-2</c:v>
                </c:pt>
                <c:pt idx="14">
                  <c:v>5.6862121438517703E-2</c:v>
                </c:pt>
                <c:pt idx="15">
                  <c:v>9.9997372067413007E-2</c:v>
                </c:pt>
                <c:pt idx="16">
                  <c:v>8.0756693783651703E-2</c:v>
                </c:pt>
                <c:pt idx="17">
                  <c:v>0.111975379489965</c:v>
                </c:pt>
                <c:pt idx="18">
                  <c:v>6.5963539563590606E-2</c:v>
                </c:pt>
                <c:pt idx="19">
                  <c:v>6.8571038934509193E-2</c:v>
                </c:pt>
                <c:pt idx="20">
                  <c:v>9.1455187221061204E-2</c:v>
                </c:pt>
                <c:pt idx="21">
                  <c:v>7.6641165212540302E-2</c:v>
                </c:pt>
                <c:pt idx="22">
                  <c:v>6.2912104909228994E-2</c:v>
                </c:pt>
                <c:pt idx="23">
                  <c:v>7.7951706511648206E-2</c:v>
                </c:pt>
                <c:pt idx="24">
                  <c:v>8.3800227528442198E-2</c:v>
                </c:pt>
                <c:pt idx="25">
                  <c:v>5.4081518261574799E-2</c:v>
                </c:pt>
                <c:pt idx="26">
                  <c:v>7.2361745334362307E-2</c:v>
                </c:pt>
                <c:pt idx="27">
                  <c:v>4.4707802631235298E-2</c:v>
                </c:pt>
                <c:pt idx="28">
                  <c:v>8.6487102253218498E-2</c:v>
                </c:pt>
                <c:pt idx="29">
                  <c:v>5.8113939153383101E-2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E82-4F94-9F93-BE1BD8F20704}"/>
            </c:ext>
          </c:extLst>
        </c:ser>
        <c:ser>
          <c:idx val="1"/>
          <c:order val="1"/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reproductie!$E$13:$AH$13</c:f>
              <c:numCache>
                <c:formatCode>0.00</c:formatCode>
                <c:ptCount val="30"/>
                <c:pt idx="0">
                  <c:v>2.4499499783281801E-3</c:v>
                </c:pt>
                <c:pt idx="1">
                  <c:v>1.44931398768364E-3</c:v>
                </c:pt>
                <c:pt idx="2">
                  <c:v>1.2338325954695699E-3</c:v>
                </c:pt>
                <c:pt idx="3">
                  <c:v>1.9622075503810299E-3</c:v>
                </c:pt>
                <c:pt idx="4">
                  <c:v>2.2932400551226601E-3</c:v>
                </c:pt>
                <c:pt idx="5">
                  <c:v>1.8534861148421201E-3</c:v>
                </c:pt>
                <c:pt idx="6">
                  <c:v>1.7818685475873E-3</c:v>
                </c:pt>
                <c:pt idx="7">
                  <c:v>1.9958073286774798E-3</c:v>
                </c:pt>
                <c:pt idx="8">
                  <c:v>1.5749653502800101E-3</c:v>
                </c:pt>
                <c:pt idx="9">
                  <c:v>5.0764965008770198E-4</c:v>
                </c:pt>
                <c:pt idx="10">
                  <c:v>1.34352717336126E-3</c:v>
                </c:pt>
                <c:pt idx="11">
                  <c:v>1.9543510530339999E-3</c:v>
                </c:pt>
                <c:pt idx="12">
                  <c:v>1.5373614855209699E-3</c:v>
                </c:pt>
                <c:pt idx="13">
                  <c:v>1.2573240796293101E-3</c:v>
                </c:pt>
                <c:pt idx="14">
                  <c:v>1.1672571253812001E-3</c:v>
                </c:pt>
                <c:pt idx="15">
                  <c:v>2.0465730675704201E-3</c:v>
                </c:pt>
                <c:pt idx="16">
                  <c:v>1.6541590748286E-3</c:v>
                </c:pt>
                <c:pt idx="17">
                  <c:v>2.28818107538281E-3</c:v>
                </c:pt>
                <c:pt idx="18">
                  <c:v>1.3496707112461599E-3</c:v>
                </c:pt>
                <c:pt idx="19">
                  <c:v>1.4056501644248401E-3</c:v>
                </c:pt>
                <c:pt idx="20">
                  <c:v>1.8778305351679801E-3</c:v>
                </c:pt>
                <c:pt idx="21">
                  <c:v>1.57407967292636E-3</c:v>
                </c:pt>
                <c:pt idx="22">
                  <c:v>1.29166406717304E-3</c:v>
                </c:pt>
                <c:pt idx="23">
                  <c:v>1.59898769483772E-3</c:v>
                </c:pt>
                <c:pt idx="24">
                  <c:v>1.7205045876268199E-3</c:v>
                </c:pt>
                <c:pt idx="25">
                  <c:v>1.1125770490810799E-3</c:v>
                </c:pt>
                <c:pt idx="26">
                  <c:v>1.48727601325491E-3</c:v>
                </c:pt>
                <c:pt idx="27">
                  <c:v>9.1960821738699895E-4</c:v>
                </c:pt>
                <c:pt idx="28">
                  <c:v>1.77658153168588E-3</c:v>
                </c:pt>
                <c:pt idx="29">
                  <c:v>1.1933466444551399E-3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E82-4F94-9F93-BE1BD8F20704}"/>
            </c:ext>
          </c:extLst>
        </c:ser>
        <c:ser>
          <c:idx val="2"/>
          <c:order val="2"/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reproductie!$E$14:$AH$14</c:f>
              <c:numCache>
                <c:formatCode>0.00</c:formatCode>
                <c:ptCount val="30"/>
                <c:pt idx="0">
                  <c:v>1.45289918520633</c:v>
                </c:pt>
                <c:pt idx="1">
                  <c:v>0.51886748005390104</c:v>
                </c:pt>
                <c:pt idx="2">
                  <c:v>0.41408363416085098</c:v>
                </c:pt>
                <c:pt idx="3">
                  <c:v>0.65910717484464498</c:v>
                </c:pt>
                <c:pt idx="4">
                  <c:v>0.75534295523671102</c:v>
                </c:pt>
                <c:pt idx="5">
                  <c:v>0.60953700021514701</c:v>
                </c:pt>
                <c:pt idx="6">
                  <c:v>0.58526370918555304</c:v>
                </c:pt>
                <c:pt idx="7">
                  <c:v>0.67357734097130695</c:v>
                </c:pt>
                <c:pt idx="8">
                  <c:v>0.52262292311134395</c:v>
                </c:pt>
                <c:pt idx="9">
                  <c:v>0.166161007871099</c:v>
                </c:pt>
                <c:pt idx="10">
                  <c:v>0.44167546295863902</c:v>
                </c:pt>
                <c:pt idx="11">
                  <c:v>0.64939794741358103</c:v>
                </c:pt>
                <c:pt idx="12">
                  <c:v>0.51003890597311896</c:v>
                </c:pt>
                <c:pt idx="13">
                  <c:v>0.41110239194688197</c:v>
                </c:pt>
                <c:pt idx="14">
                  <c:v>0.38056292105870798</c:v>
                </c:pt>
                <c:pt idx="15">
                  <c:v>0.67719698415207197</c:v>
                </c:pt>
                <c:pt idx="16">
                  <c:v>0.54516119959406795</c:v>
                </c:pt>
                <c:pt idx="17">
                  <c:v>0.76284387737197101</c:v>
                </c:pt>
                <c:pt idx="18">
                  <c:v>0.447113378927531</c:v>
                </c:pt>
                <c:pt idx="19">
                  <c:v>0.46153931540766102</c:v>
                </c:pt>
                <c:pt idx="20">
                  <c:v>0.61176553137926604</c:v>
                </c:pt>
                <c:pt idx="21">
                  <c:v>0.51215198974112297</c:v>
                </c:pt>
                <c:pt idx="22">
                  <c:v>0.42094016220272001</c:v>
                </c:pt>
                <c:pt idx="23">
                  <c:v>0.52338279778164898</c:v>
                </c:pt>
                <c:pt idx="24">
                  <c:v>0.56094341012502802</c:v>
                </c:pt>
                <c:pt idx="25">
                  <c:v>0.35909442467769498</c:v>
                </c:pt>
                <c:pt idx="26">
                  <c:v>0.48218971020421297</c:v>
                </c:pt>
                <c:pt idx="27">
                  <c:v>0.29690396631215898</c:v>
                </c:pt>
                <c:pt idx="28">
                  <c:v>0.57757160100414395</c:v>
                </c:pt>
                <c:pt idx="29">
                  <c:v>0.38857489498575698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E82-4F94-9F93-BE1BD8F20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725384"/>
        <c:axId val="699723032"/>
      </c:scatterChart>
      <c:valAx>
        <c:axId val="699725384"/>
        <c:scaling>
          <c:orientation val="minMax"/>
          <c:max val="2024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23032"/>
        <c:crosses val="autoZero"/>
        <c:crossBetween val="midCat"/>
        <c:majorUnit val="3"/>
        <c:minorUnit val="1"/>
      </c:valAx>
      <c:valAx>
        <c:axId val="699723032"/>
        <c:scaling>
          <c:orientation val="minMax"/>
          <c:max val="0.8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reproductie-index</a:t>
                </a:r>
              </a:p>
            </c:rich>
          </c:tx>
          <c:layout>
            <c:manualLayout>
              <c:xMode val="edge"/>
              <c:yMode val="edge"/>
              <c:x val="1.5673859880142971E-2"/>
              <c:y val="0.3412710747401116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25384"/>
        <c:crosses val="autoZero"/>
        <c:crossBetween val="midCat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Blauwborst
reproductie</a:t>
            </a:r>
          </a:p>
        </c:rich>
      </c:tx>
      <c:layout>
        <c:manualLayout>
          <c:xMode val="edge"/>
          <c:yMode val="edge"/>
          <c:x val="0.38244569258194261"/>
          <c:y val="1.98411443111095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22307023908701"/>
          <c:y val="0.15476250450499326"/>
          <c:w val="0.78167817759981373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D1F6-4B71-BE6F-8FF1BD5BD69C}"/>
              </c:ext>
            </c:extLst>
          </c:dPt>
          <c:dPt>
            <c:idx val="1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D1F6-4B71-BE6F-8FF1BD5BD69C}"/>
              </c:ext>
            </c:extLst>
          </c:dPt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reproductie!$E$15:$AH$15</c:f>
              <c:numCache>
                <c:formatCode>0.00</c:formatCode>
                <c:ptCount val="30"/>
                <c:pt idx="0">
                  <c:v>1.1317550628475901</c:v>
                </c:pt>
                <c:pt idx="1">
                  <c:v>0.84144094556112203</c:v>
                </c:pt>
                <c:pt idx="2">
                  <c:v>0.833235486967704</c:v>
                </c:pt>
                <c:pt idx="3">
                  <c:v>1.0900609216225901</c:v>
                </c:pt>
                <c:pt idx="4">
                  <c:v>0.79331213111084598</c:v>
                </c:pt>
                <c:pt idx="5">
                  <c:v>1.1317551584915</c:v>
                </c:pt>
                <c:pt idx="6">
                  <c:v>0.89402096965497002</c:v>
                </c:pt>
                <c:pt idx="7">
                  <c:v>0.79069554710923795</c:v>
                </c:pt>
                <c:pt idx="8">
                  <c:v>1.0993475169121201</c:v>
                </c:pt>
                <c:pt idx="9">
                  <c:v>1.00539105002735</c:v>
                </c:pt>
                <c:pt idx="10">
                  <c:v>1.1728758006118301</c:v>
                </c:pt>
                <c:pt idx="11">
                  <c:v>0.743036248375471</c:v>
                </c:pt>
                <c:pt idx="12">
                  <c:v>0.72029864530065402</c:v>
                </c:pt>
                <c:pt idx="13">
                  <c:v>0.63742355439446996</c:v>
                </c:pt>
                <c:pt idx="14">
                  <c:v>1.0375041598638199</c:v>
                </c:pt>
                <c:pt idx="15">
                  <c:v>1.6167372846233901</c:v>
                </c:pt>
                <c:pt idx="16">
                  <c:v>1.2203584205186</c:v>
                </c:pt>
                <c:pt idx="17">
                  <c:v>1.05731006777583</c:v>
                </c:pt>
                <c:pt idx="18">
                  <c:v>0.73045489892653603</c:v>
                </c:pt>
                <c:pt idx="19">
                  <c:v>0.83259903395994905</c:v>
                </c:pt>
                <c:pt idx="20">
                  <c:v>1.03622208128285</c:v>
                </c:pt>
                <c:pt idx="21">
                  <c:v>0.70584252781025902</c:v>
                </c:pt>
                <c:pt idx="22">
                  <c:v>0.61259772500009002</c:v>
                </c:pt>
                <c:pt idx="23">
                  <c:v>1.30225742560372</c:v>
                </c:pt>
                <c:pt idx="24">
                  <c:v>0.88594142078102101</c:v>
                </c:pt>
                <c:pt idx="25">
                  <c:v>0.86077402501147204</c:v>
                </c:pt>
                <c:pt idx="26">
                  <c:v>0.76781593935860903</c:v>
                </c:pt>
                <c:pt idx="27">
                  <c:v>0.68165468519123895</c:v>
                </c:pt>
                <c:pt idx="28">
                  <c:v>0.73164436784822295</c:v>
                </c:pt>
                <c:pt idx="29">
                  <c:v>0.66176260676291498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1F6-4B71-BE6F-8FF1BD5BD69C}"/>
            </c:ext>
          </c:extLst>
        </c:ser>
        <c:ser>
          <c:idx val="1"/>
          <c:order val="1"/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reproductie!$E$16:$AH$16</c:f>
              <c:numCache>
                <c:formatCode>0.00</c:formatCode>
                <c:ptCount val="30"/>
                <c:pt idx="0">
                  <c:v>0.54682398210238103</c:v>
                </c:pt>
                <c:pt idx="1">
                  <c:v>0.50344752824883399</c:v>
                </c:pt>
                <c:pt idx="2">
                  <c:v>0.49527095083308897</c:v>
                </c:pt>
                <c:pt idx="3">
                  <c:v>0.70627774190969705</c:v>
                </c:pt>
                <c:pt idx="4">
                  <c:v>0.49771840631217201</c:v>
                </c:pt>
                <c:pt idx="5">
                  <c:v>0.74799748603222505</c:v>
                </c:pt>
                <c:pt idx="6">
                  <c:v>0.58268238514151305</c:v>
                </c:pt>
                <c:pt idx="7">
                  <c:v>0.52727130820173296</c:v>
                </c:pt>
                <c:pt idx="8">
                  <c:v>0.76908389599189797</c:v>
                </c:pt>
                <c:pt idx="9">
                  <c:v>0.71478869323759797</c:v>
                </c:pt>
                <c:pt idx="10">
                  <c:v>0.82337006454359796</c:v>
                </c:pt>
                <c:pt idx="11">
                  <c:v>0.50108412026887705</c:v>
                </c:pt>
                <c:pt idx="12">
                  <c:v>0.47288135806656001</c:v>
                </c:pt>
                <c:pt idx="13">
                  <c:v>0.41004759053877898</c:v>
                </c:pt>
                <c:pt idx="14">
                  <c:v>0.71021534833650801</c:v>
                </c:pt>
                <c:pt idx="15">
                  <c:v>1.1201188857159301</c:v>
                </c:pt>
                <c:pt idx="16">
                  <c:v>0.85397459803249598</c:v>
                </c:pt>
                <c:pt idx="17">
                  <c:v>0.75753211340683302</c:v>
                </c:pt>
                <c:pt idx="18">
                  <c:v>0.51052243082475501</c:v>
                </c:pt>
                <c:pt idx="19">
                  <c:v>0.579903663014253</c:v>
                </c:pt>
                <c:pt idx="20">
                  <c:v>0.72948377392467501</c:v>
                </c:pt>
                <c:pt idx="21">
                  <c:v>0.48003395666641402</c:v>
                </c:pt>
                <c:pt idx="22">
                  <c:v>0.42017117001202497</c:v>
                </c:pt>
                <c:pt idx="23">
                  <c:v>0.91618511835725502</c:v>
                </c:pt>
                <c:pt idx="24">
                  <c:v>0.58652598823587698</c:v>
                </c:pt>
                <c:pt idx="25">
                  <c:v>0.57628780130167301</c:v>
                </c:pt>
                <c:pt idx="26">
                  <c:v>0.53322367803687098</c:v>
                </c:pt>
                <c:pt idx="27">
                  <c:v>0.46404708227109198</c:v>
                </c:pt>
                <c:pt idx="28">
                  <c:v>0.493731914736244</c:v>
                </c:pt>
                <c:pt idx="29">
                  <c:v>0.42995724819543701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1F6-4B71-BE6F-8FF1BD5BD69C}"/>
            </c:ext>
          </c:extLst>
        </c:ser>
        <c:ser>
          <c:idx val="2"/>
          <c:order val="2"/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reproductie!$E$17:$AH$17</c:f>
              <c:numCache>
                <c:formatCode>0.00</c:formatCode>
                <c:ptCount val="30"/>
                <c:pt idx="0">
                  <c:v>2.3779515124697501</c:v>
                </c:pt>
                <c:pt idx="1">
                  <c:v>1.40343127750418</c:v>
                </c:pt>
                <c:pt idx="2">
                  <c:v>1.39953787500007</c:v>
                </c:pt>
                <c:pt idx="3">
                  <c:v>1.6844065598775599</c:v>
                </c:pt>
                <c:pt idx="4">
                  <c:v>1.2604162350361601</c:v>
                </c:pt>
                <c:pt idx="5">
                  <c:v>1.71316020568792</c:v>
                </c:pt>
                <c:pt idx="6">
                  <c:v>1.3670053264908699</c:v>
                </c:pt>
                <c:pt idx="7">
                  <c:v>1.1816863779039599</c:v>
                </c:pt>
                <c:pt idx="8">
                  <c:v>1.57132819340984</c:v>
                </c:pt>
                <c:pt idx="9">
                  <c:v>1.41314830148993</c:v>
                </c:pt>
                <c:pt idx="10">
                  <c:v>1.6705677448637699</c:v>
                </c:pt>
                <c:pt idx="11">
                  <c:v>1.09747355152063</c:v>
                </c:pt>
                <c:pt idx="12">
                  <c:v>1.0912569471765501</c:v>
                </c:pt>
                <c:pt idx="13">
                  <c:v>0.98197943851570701</c:v>
                </c:pt>
                <c:pt idx="14">
                  <c:v>1.5142096776193501</c:v>
                </c:pt>
                <c:pt idx="15">
                  <c:v>2.33930202322381</c:v>
                </c:pt>
                <c:pt idx="16">
                  <c:v>1.7440093191555299</c:v>
                </c:pt>
                <c:pt idx="17">
                  <c:v>1.47488279547517</c:v>
                </c:pt>
                <c:pt idx="18">
                  <c:v>1.0416545064481999</c:v>
                </c:pt>
                <c:pt idx="19">
                  <c:v>1.19265788873154</c:v>
                </c:pt>
                <c:pt idx="20">
                  <c:v>1.4710388782869901</c:v>
                </c:pt>
                <c:pt idx="21">
                  <c:v>1.03356709422632</c:v>
                </c:pt>
                <c:pt idx="22">
                  <c:v>0.88861331627965001</c:v>
                </c:pt>
                <c:pt idx="23">
                  <c:v>1.8529548302783301</c:v>
                </c:pt>
                <c:pt idx="24">
                  <c:v>1.33415323417085</c:v>
                </c:pt>
                <c:pt idx="25">
                  <c:v>1.28189412910936</c:v>
                </c:pt>
                <c:pt idx="26">
                  <c:v>1.1023036997786699</c:v>
                </c:pt>
                <c:pt idx="27">
                  <c:v>0.99660090203248697</c:v>
                </c:pt>
                <c:pt idx="28">
                  <c:v>1.07976986702555</c:v>
                </c:pt>
                <c:pt idx="29">
                  <c:v>1.01103467270184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1F6-4B71-BE6F-8FF1BD5BD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722248"/>
        <c:axId val="699717544"/>
      </c:scatterChart>
      <c:valAx>
        <c:axId val="699722248"/>
        <c:scaling>
          <c:orientation val="minMax"/>
          <c:max val="2024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17544"/>
        <c:crosses val="autoZero"/>
        <c:crossBetween val="midCat"/>
        <c:majorUnit val="3"/>
        <c:minorUnit val="1"/>
      </c:valAx>
      <c:valAx>
        <c:axId val="699717544"/>
        <c:scaling>
          <c:orientation val="minMax"/>
          <c:max val="2.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reproductie-index</a:t>
                </a:r>
              </a:p>
            </c:rich>
          </c:tx>
          <c:layout>
            <c:manualLayout>
              <c:xMode val="edge"/>
              <c:yMode val="edge"/>
              <c:x val="1.5673859880142971E-2"/>
              <c:y val="0.3412710747401116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22248"/>
        <c:crosses val="autoZero"/>
        <c:crossBetween val="midCat"/>
        <c:majorUnit val="0.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800" b="0" i="0" u="none" strike="noStrike" baseline="0">
                <a:effectLst/>
              </a:rPr>
              <a:t>Blauwborst</a:t>
            </a:r>
            <a:r>
              <a:rPr lang="nl-NL"/>
              <a:t>
overleving adult</a:t>
            </a:r>
          </a:p>
        </c:rich>
      </c:tx>
      <c:layout>
        <c:manualLayout>
          <c:xMode val="edge"/>
          <c:yMode val="edge"/>
          <c:x val="0.36081355809905208"/>
          <c:y val="1.9841610707752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37499999999999"/>
          <c:y val="0.15476250450499326"/>
          <c:w val="0.76875000000000004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B9B5-4BE7-BDD9-D81BD8E3BA0C}"/>
              </c:ext>
            </c:extLst>
          </c:dPt>
          <c:dPt>
            <c:idx val="1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B9B5-4BE7-BDD9-D81BD8E3BA0C}"/>
              </c:ext>
            </c:extLst>
          </c:dPt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ad'!$E$15:$AG$15</c:f>
              <c:numCache>
                <c:formatCode>0.00</c:formatCode>
                <c:ptCount val="29"/>
                <c:pt idx="0">
                  <c:v>0.48326639999999998</c:v>
                </c:pt>
                <c:pt idx="1">
                  <c:v>0.53448850000000003</c:v>
                </c:pt>
                <c:pt idx="2">
                  <c:v>0.53487689999999999</c:v>
                </c:pt>
                <c:pt idx="3">
                  <c:v>0.7391664</c:v>
                </c:pt>
                <c:pt idx="4">
                  <c:v>0.37771539999999998</c:v>
                </c:pt>
                <c:pt idx="5">
                  <c:v>0.62769260000000004</c:v>
                </c:pt>
                <c:pt idx="6">
                  <c:v>0.44746580000000002</c:v>
                </c:pt>
                <c:pt idx="7">
                  <c:v>0.74579839999999997</c:v>
                </c:pt>
                <c:pt idx="8">
                  <c:v>0.64651449999999999</c:v>
                </c:pt>
                <c:pt idx="9">
                  <c:v>0.43464439999999999</c:v>
                </c:pt>
                <c:pt idx="10">
                  <c:v>0.37361420000000001</c:v>
                </c:pt>
                <c:pt idx="11">
                  <c:v>0.43947429999999998</c:v>
                </c:pt>
                <c:pt idx="12">
                  <c:v>0.55921569999999998</c:v>
                </c:pt>
                <c:pt idx="13">
                  <c:v>0.38240089999999999</c:v>
                </c:pt>
                <c:pt idx="14">
                  <c:v>0.51388049999999996</c:v>
                </c:pt>
                <c:pt idx="15">
                  <c:v>0.52598230000000001</c:v>
                </c:pt>
                <c:pt idx="16">
                  <c:v>0.59547810000000001</c:v>
                </c:pt>
                <c:pt idx="17">
                  <c:v>0.33665079999999997</c:v>
                </c:pt>
                <c:pt idx="18">
                  <c:v>0.4964518</c:v>
                </c:pt>
                <c:pt idx="19">
                  <c:v>0.51543819999999996</c:v>
                </c:pt>
                <c:pt idx="20">
                  <c:v>0.46258840000000001</c:v>
                </c:pt>
                <c:pt idx="21">
                  <c:v>0.5229336</c:v>
                </c:pt>
                <c:pt idx="22">
                  <c:v>0.49021429999999999</c:v>
                </c:pt>
                <c:pt idx="23">
                  <c:v>0.46960679999999999</c:v>
                </c:pt>
                <c:pt idx="24">
                  <c:v>0.46266879999999999</c:v>
                </c:pt>
                <c:pt idx="25">
                  <c:v>0.57034859999999998</c:v>
                </c:pt>
                <c:pt idx="26">
                  <c:v>0.53457220000000005</c:v>
                </c:pt>
                <c:pt idx="27">
                  <c:v>0.46343240000000002</c:v>
                </c:pt>
                <c:pt idx="28">
                  <c:v>0.34625309999999998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9B5-4BE7-BDD9-D81BD8E3BA0C}"/>
            </c:ext>
          </c:extLst>
        </c:ser>
        <c:ser>
          <c:idx val="1"/>
          <c:order val="1"/>
          <c:tx>
            <c:v>lower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ad'!$E$16:$AG$16</c:f>
              <c:numCache>
                <c:formatCode>0.00</c:formatCode>
                <c:ptCount val="29"/>
                <c:pt idx="0">
                  <c:v>0.14441580000000001</c:v>
                </c:pt>
                <c:pt idx="1">
                  <c:v>0.2865297</c:v>
                </c:pt>
                <c:pt idx="2">
                  <c:v>0.31012709999999999</c:v>
                </c:pt>
                <c:pt idx="3">
                  <c:v>0.40695720000000002</c:v>
                </c:pt>
                <c:pt idx="4">
                  <c:v>0.2309976</c:v>
                </c:pt>
                <c:pt idx="5">
                  <c:v>0.41819810000000002</c:v>
                </c:pt>
                <c:pt idx="6">
                  <c:v>0.30872369999999999</c:v>
                </c:pt>
                <c:pt idx="7">
                  <c:v>0.52371559999999995</c:v>
                </c:pt>
                <c:pt idx="8">
                  <c:v>0.47338180000000002</c:v>
                </c:pt>
                <c:pt idx="9">
                  <c:v>0.30930160000000001</c:v>
                </c:pt>
                <c:pt idx="10">
                  <c:v>0.26008500000000001</c:v>
                </c:pt>
                <c:pt idx="11">
                  <c:v>0.3084788</c:v>
                </c:pt>
                <c:pt idx="12">
                  <c:v>0.37694610000000001</c:v>
                </c:pt>
                <c:pt idx="13">
                  <c:v>0.23925469999999999</c:v>
                </c:pt>
                <c:pt idx="14">
                  <c:v>0.34989619999999999</c:v>
                </c:pt>
                <c:pt idx="15">
                  <c:v>0.36148530000000001</c:v>
                </c:pt>
                <c:pt idx="16">
                  <c:v>0.42494310000000002</c:v>
                </c:pt>
                <c:pt idx="17">
                  <c:v>0.24259629999999999</c:v>
                </c:pt>
                <c:pt idx="18">
                  <c:v>0.36794729999999998</c:v>
                </c:pt>
                <c:pt idx="19">
                  <c:v>0.37876100000000001</c:v>
                </c:pt>
                <c:pt idx="20">
                  <c:v>0.33749400000000002</c:v>
                </c:pt>
                <c:pt idx="21">
                  <c:v>0.37541639999999998</c:v>
                </c:pt>
                <c:pt idx="22">
                  <c:v>0.35295890000000002</c:v>
                </c:pt>
                <c:pt idx="23">
                  <c:v>0.32612049999999998</c:v>
                </c:pt>
                <c:pt idx="24">
                  <c:v>0.31536439999999999</c:v>
                </c:pt>
                <c:pt idx="25">
                  <c:v>0.40713779999999999</c:v>
                </c:pt>
                <c:pt idx="26">
                  <c:v>0.3835383</c:v>
                </c:pt>
                <c:pt idx="27">
                  <c:v>0.3255884</c:v>
                </c:pt>
                <c:pt idx="28">
                  <c:v>0.20866309999999999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9B5-4BE7-BDD9-D81BD8E3BA0C}"/>
            </c:ext>
          </c:extLst>
        </c:ser>
        <c:ser>
          <c:idx val="2"/>
          <c:order val="2"/>
          <c:tx>
            <c:v>upper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ad'!$E$17:$AG$17</c:f>
              <c:numCache>
                <c:formatCode>0.00</c:formatCode>
                <c:ptCount val="29"/>
                <c:pt idx="0">
                  <c:v>0.83823709999999996</c:v>
                </c:pt>
                <c:pt idx="1">
                  <c:v>0.76649880000000004</c:v>
                </c:pt>
                <c:pt idx="2">
                  <c:v>0.74630370000000001</c:v>
                </c:pt>
                <c:pt idx="3">
                  <c:v>0.92127800000000004</c:v>
                </c:pt>
                <c:pt idx="4">
                  <c:v>0.55086679999999999</c:v>
                </c:pt>
                <c:pt idx="5">
                  <c:v>0.79816039999999999</c:v>
                </c:pt>
                <c:pt idx="6">
                  <c:v>0.59490069999999995</c:v>
                </c:pt>
                <c:pt idx="7">
                  <c:v>0.88672550000000006</c:v>
                </c:pt>
                <c:pt idx="8">
                  <c:v>0.78819510000000004</c:v>
                </c:pt>
                <c:pt idx="9">
                  <c:v>0.56894140000000004</c:v>
                </c:pt>
                <c:pt idx="10">
                  <c:v>0.50301039999999997</c:v>
                </c:pt>
                <c:pt idx="11">
                  <c:v>0.57948230000000001</c:v>
                </c:pt>
                <c:pt idx="12">
                  <c:v>0.72680849999999997</c:v>
                </c:pt>
                <c:pt idx="13">
                  <c:v>0.54934640000000001</c:v>
                </c:pt>
                <c:pt idx="14">
                  <c:v>0.67492989999999997</c:v>
                </c:pt>
                <c:pt idx="15">
                  <c:v>0.68502660000000004</c:v>
                </c:pt>
                <c:pt idx="16">
                  <c:v>0.74570440000000004</c:v>
                </c:pt>
                <c:pt idx="17">
                  <c:v>0.44571159999999999</c:v>
                </c:pt>
                <c:pt idx="18">
                  <c:v>0.62542679999999995</c:v>
                </c:pt>
                <c:pt idx="19">
                  <c:v>0.64984430000000004</c:v>
                </c:pt>
                <c:pt idx="20">
                  <c:v>0.59257700000000002</c:v>
                </c:pt>
                <c:pt idx="21">
                  <c:v>0.66655540000000002</c:v>
                </c:pt>
                <c:pt idx="22">
                  <c:v>0.62896110000000005</c:v>
                </c:pt>
                <c:pt idx="23">
                  <c:v>0.61829979999999995</c:v>
                </c:pt>
                <c:pt idx="24">
                  <c:v>0.61679130000000004</c:v>
                </c:pt>
                <c:pt idx="25">
                  <c:v>0.71957559999999998</c:v>
                </c:pt>
                <c:pt idx="26">
                  <c:v>0.67952219999999997</c:v>
                </c:pt>
                <c:pt idx="27">
                  <c:v>0.60710090000000005</c:v>
                </c:pt>
                <c:pt idx="28">
                  <c:v>0.5154706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9B5-4BE7-BDD9-D81BD8E3B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718328"/>
        <c:axId val="699719504"/>
      </c:scatterChart>
      <c:valAx>
        <c:axId val="699718328"/>
        <c:scaling>
          <c:orientation val="minMax"/>
          <c:max val="2023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19504"/>
        <c:crosses val="autoZero"/>
        <c:crossBetween val="midCat"/>
        <c:majorUnit val="3"/>
        <c:minorUnit val="1"/>
      </c:valAx>
      <c:valAx>
        <c:axId val="699719504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jaarlijkse overlevingskans</a:t>
                </a:r>
              </a:p>
            </c:rich>
          </c:tx>
          <c:layout>
            <c:manualLayout>
              <c:xMode val="edge"/>
              <c:yMode val="edge"/>
              <c:x val="1.5625E-2"/>
              <c:y val="0.24278556089579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18328"/>
        <c:crosses val="autoZero"/>
        <c:crossBetween val="midCat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800" b="0" i="0" u="none" strike="noStrike" baseline="0">
                <a:effectLst/>
              </a:rPr>
              <a:t>Blauwborst</a:t>
            </a:r>
            <a:r>
              <a:rPr lang="nl-NL"/>
              <a:t>
overleving eerstejaars</a:t>
            </a:r>
          </a:p>
        </c:rich>
      </c:tx>
      <c:layout>
        <c:manualLayout>
          <c:xMode val="edge"/>
          <c:yMode val="edge"/>
          <c:x val="0.36081355809905208"/>
          <c:y val="1.9841610707752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37499999999999"/>
          <c:y val="0.15476250450499326"/>
          <c:w val="0.76875000000000004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juv'!$E$15:$AG$15</c:f>
              <c:numCache>
                <c:formatCode>0.00</c:formatCode>
                <c:ptCount val="29"/>
                <c:pt idx="2">
                  <c:v>6.8541500000000005E-2</c:v>
                </c:pt>
                <c:pt idx="4">
                  <c:v>6.60385E-2</c:v>
                </c:pt>
                <c:pt idx="5">
                  <c:v>7.8010300000000005E-2</c:v>
                </c:pt>
                <c:pt idx="9">
                  <c:v>6.1459199999999999E-2</c:v>
                </c:pt>
                <c:pt idx="10">
                  <c:v>6.3544600000000007E-2</c:v>
                </c:pt>
                <c:pt idx="11">
                  <c:v>7.5386099999999998E-2</c:v>
                </c:pt>
                <c:pt idx="13">
                  <c:v>0.1011358</c:v>
                </c:pt>
                <c:pt idx="15">
                  <c:v>5.7969300000000001E-2</c:v>
                </c:pt>
                <c:pt idx="16">
                  <c:v>9.3307899999999999E-2</c:v>
                </c:pt>
                <c:pt idx="17">
                  <c:v>5.0654299999999999E-2</c:v>
                </c:pt>
                <c:pt idx="20">
                  <c:v>5.9346299999999998E-2</c:v>
                </c:pt>
                <c:pt idx="21">
                  <c:v>5.8967199999999997E-2</c:v>
                </c:pt>
                <c:pt idx="22">
                  <c:v>7.7027999999999999E-2</c:v>
                </c:pt>
                <c:pt idx="23">
                  <c:v>5.9731600000000003E-2</c:v>
                </c:pt>
                <c:pt idx="24">
                  <c:v>0.13148509999999999</c:v>
                </c:pt>
                <c:pt idx="25">
                  <c:v>6.0658900000000002E-2</c:v>
                </c:pt>
                <c:pt idx="27">
                  <c:v>6.4354800000000004E-2</c:v>
                </c:pt>
                <c:pt idx="28">
                  <c:v>7.6542899999999997E-2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C8-41FF-A3C3-3DC45983C7FD}"/>
            </c:ext>
          </c:extLst>
        </c:ser>
        <c:ser>
          <c:idx val="1"/>
          <c:order val="1"/>
          <c:tx>
            <c:v>lower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juv'!$E$16:$AG$16</c:f>
              <c:numCache>
                <c:formatCode>0.00</c:formatCode>
                <c:ptCount val="29"/>
                <c:pt idx="2">
                  <c:v>1.62852E-2</c:v>
                </c:pt>
                <c:pt idx="4">
                  <c:v>1.5752100000000002E-2</c:v>
                </c:pt>
                <c:pt idx="5">
                  <c:v>3.4574300000000002E-2</c:v>
                </c:pt>
                <c:pt idx="9">
                  <c:v>2.7112899999999999E-2</c:v>
                </c:pt>
                <c:pt idx="10">
                  <c:v>2.9762299999999998E-2</c:v>
                </c:pt>
                <c:pt idx="11">
                  <c:v>3.08615E-2</c:v>
                </c:pt>
                <c:pt idx="13">
                  <c:v>3.7171599999999999E-2</c:v>
                </c:pt>
                <c:pt idx="15">
                  <c:v>2.72441E-2</c:v>
                </c:pt>
                <c:pt idx="16">
                  <c:v>4.7649900000000002E-2</c:v>
                </c:pt>
                <c:pt idx="17">
                  <c:v>2.3826900000000002E-2</c:v>
                </c:pt>
                <c:pt idx="20">
                  <c:v>2.7888900000000001E-2</c:v>
                </c:pt>
                <c:pt idx="21">
                  <c:v>2.1789800000000002E-2</c:v>
                </c:pt>
                <c:pt idx="22">
                  <c:v>3.1518699999999997E-2</c:v>
                </c:pt>
                <c:pt idx="23">
                  <c:v>2.6432600000000001E-2</c:v>
                </c:pt>
                <c:pt idx="24">
                  <c:v>6.4997399999999997E-2</c:v>
                </c:pt>
                <c:pt idx="25">
                  <c:v>2.2425E-2</c:v>
                </c:pt>
                <c:pt idx="27">
                  <c:v>2.3606700000000001E-2</c:v>
                </c:pt>
                <c:pt idx="28">
                  <c:v>2.3878699999999999E-2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C8-41FF-A3C3-3DC45983C7FD}"/>
            </c:ext>
          </c:extLst>
        </c:ser>
        <c:ser>
          <c:idx val="2"/>
          <c:order val="2"/>
          <c:tx>
            <c:v>upper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juv'!$E$17:$AG$17</c:f>
              <c:numCache>
                <c:formatCode>0.00</c:formatCode>
                <c:ptCount val="29"/>
                <c:pt idx="2">
                  <c:v>0.2464663</c:v>
                </c:pt>
                <c:pt idx="4">
                  <c:v>0.23803440000000001</c:v>
                </c:pt>
                <c:pt idx="5">
                  <c:v>0.16659860000000001</c:v>
                </c:pt>
                <c:pt idx="9">
                  <c:v>0.1333511</c:v>
                </c:pt>
                <c:pt idx="10">
                  <c:v>0.13051380000000001</c:v>
                </c:pt>
                <c:pt idx="11">
                  <c:v>0.17270050000000001</c:v>
                </c:pt>
                <c:pt idx="13">
                  <c:v>0.24693889999999999</c:v>
                </c:pt>
                <c:pt idx="15">
                  <c:v>0.11910320000000001</c:v>
                </c:pt>
                <c:pt idx="16">
                  <c:v>0.17469009999999999</c:v>
                </c:pt>
                <c:pt idx="17">
                  <c:v>0.1044556</c:v>
                </c:pt>
                <c:pt idx="20">
                  <c:v>0.1218388</c:v>
                </c:pt>
                <c:pt idx="21">
                  <c:v>0.1498584</c:v>
                </c:pt>
                <c:pt idx="22">
                  <c:v>0.17628669999999999</c:v>
                </c:pt>
                <c:pt idx="23">
                  <c:v>0.12940389999999999</c:v>
                </c:pt>
                <c:pt idx="24">
                  <c:v>0.24794920000000001</c:v>
                </c:pt>
                <c:pt idx="25">
                  <c:v>0.15382270000000001</c:v>
                </c:pt>
                <c:pt idx="27">
                  <c:v>0.1636502</c:v>
                </c:pt>
                <c:pt idx="28">
                  <c:v>0.2192665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AC8-41FF-A3C3-3DC45983C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720288"/>
        <c:axId val="699720680"/>
      </c:scatterChart>
      <c:valAx>
        <c:axId val="699720288"/>
        <c:scaling>
          <c:orientation val="minMax"/>
          <c:max val="2023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20680"/>
        <c:crosses val="autoZero"/>
        <c:crossBetween val="midCat"/>
        <c:majorUnit val="3"/>
        <c:minorUnit val="1"/>
      </c:valAx>
      <c:valAx>
        <c:axId val="699720680"/>
        <c:scaling>
          <c:orientation val="minMax"/>
          <c:max val="0.4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jaarlijkse overlevingskans</a:t>
                </a:r>
              </a:p>
            </c:rich>
          </c:tx>
          <c:layout>
            <c:manualLayout>
              <c:xMode val="edge"/>
              <c:yMode val="edge"/>
              <c:x val="1.5625E-2"/>
              <c:y val="0.24278556089579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20288"/>
        <c:crosses val="autoZero"/>
        <c:crossBetween val="midCat"/>
        <c:majorUnit val="0.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Merel
reproductie</a:t>
            </a:r>
          </a:p>
        </c:rich>
      </c:tx>
      <c:layout>
        <c:manualLayout>
          <c:xMode val="edge"/>
          <c:yMode val="edge"/>
          <c:x val="0.38244569258194261"/>
          <c:y val="1.98411443111095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22307023908701"/>
          <c:y val="0.15476250450499326"/>
          <c:w val="0.78167817759981373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C9C2-4B7D-8F93-59B23172E6FB}"/>
              </c:ext>
            </c:extLst>
          </c:dPt>
          <c:dPt>
            <c:idx val="1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9C2-4B7D-8F93-59B23172E6FB}"/>
              </c:ext>
            </c:extLst>
          </c:dPt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reproductie!$E$18:$AH$18</c:f>
              <c:numCache>
                <c:formatCode>0.00</c:formatCode>
                <c:ptCount val="30"/>
                <c:pt idx="0">
                  <c:v>0.85447532292384898</c:v>
                </c:pt>
                <c:pt idx="1">
                  <c:v>0.39279680598824601</c:v>
                </c:pt>
                <c:pt idx="2">
                  <c:v>0.56955123696265098</c:v>
                </c:pt>
                <c:pt idx="3">
                  <c:v>0.59139165775981395</c:v>
                </c:pt>
                <c:pt idx="4">
                  <c:v>0.57910967118930201</c:v>
                </c:pt>
                <c:pt idx="5">
                  <c:v>0.48772560356611699</c:v>
                </c:pt>
                <c:pt idx="6">
                  <c:v>0.69494607447522005</c:v>
                </c:pt>
                <c:pt idx="7">
                  <c:v>0.46615927958049402</c:v>
                </c:pt>
                <c:pt idx="8">
                  <c:v>0.50074062376325101</c:v>
                </c:pt>
                <c:pt idx="9">
                  <c:v>0.50457016729033199</c:v>
                </c:pt>
                <c:pt idx="10">
                  <c:v>0.422634904935283</c:v>
                </c:pt>
                <c:pt idx="11">
                  <c:v>0.61713969190432305</c:v>
                </c:pt>
                <c:pt idx="12">
                  <c:v>0.52854378266678603</c:v>
                </c:pt>
                <c:pt idx="13">
                  <c:v>0.42328125082116602</c:v>
                </c:pt>
                <c:pt idx="14">
                  <c:v>0.42264691496176798</c:v>
                </c:pt>
                <c:pt idx="15">
                  <c:v>0.45018858081079199</c:v>
                </c:pt>
                <c:pt idx="16">
                  <c:v>0.43038145891345603</c:v>
                </c:pt>
                <c:pt idx="17">
                  <c:v>0.56901545579351498</c:v>
                </c:pt>
                <c:pt idx="18">
                  <c:v>0.39725276434059698</c:v>
                </c:pt>
                <c:pt idx="19">
                  <c:v>0.44613750701423399</c:v>
                </c:pt>
                <c:pt idx="20">
                  <c:v>0.76874909689798998</c:v>
                </c:pt>
                <c:pt idx="21">
                  <c:v>0.37356499753602601</c:v>
                </c:pt>
                <c:pt idx="22">
                  <c:v>0.38493506954604501</c:v>
                </c:pt>
                <c:pt idx="23">
                  <c:v>0.35795596364854299</c:v>
                </c:pt>
                <c:pt idx="24">
                  <c:v>0.57602990576288804</c:v>
                </c:pt>
                <c:pt idx="25">
                  <c:v>0.53665639802804899</c:v>
                </c:pt>
                <c:pt idx="26">
                  <c:v>0.41721539965919202</c:v>
                </c:pt>
                <c:pt idx="27">
                  <c:v>0.48351933701142902</c:v>
                </c:pt>
                <c:pt idx="28">
                  <c:v>0.51304121214313103</c:v>
                </c:pt>
                <c:pt idx="29">
                  <c:v>0.54438271416342499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9C2-4B7D-8F93-59B23172E6FB}"/>
            </c:ext>
          </c:extLst>
        </c:ser>
        <c:ser>
          <c:idx val="1"/>
          <c:order val="1"/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reproductie!$E$19:$AH$19</c:f>
              <c:numCache>
                <c:formatCode>0.00</c:formatCode>
                <c:ptCount val="30"/>
                <c:pt idx="0">
                  <c:v>0.31515245834335098</c:v>
                </c:pt>
                <c:pt idx="1">
                  <c:v>0.16047176427506801</c:v>
                </c:pt>
                <c:pt idx="2">
                  <c:v>0.26173054250278999</c:v>
                </c:pt>
                <c:pt idx="3">
                  <c:v>0.27097686732642301</c:v>
                </c:pt>
                <c:pt idx="4">
                  <c:v>0.27109447989172503</c:v>
                </c:pt>
                <c:pt idx="5">
                  <c:v>0.23094919330772001</c:v>
                </c:pt>
                <c:pt idx="6">
                  <c:v>0.33139039565966499</c:v>
                </c:pt>
                <c:pt idx="7">
                  <c:v>0.22037894465941499</c:v>
                </c:pt>
                <c:pt idx="8">
                  <c:v>0.237313794340511</c:v>
                </c:pt>
                <c:pt idx="9">
                  <c:v>0.239337536019364</c:v>
                </c:pt>
                <c:pt idx="10">
                  <c:v>0.198777377045567</c:v>
                </c:pt>
                <c:pt idx="11">
                  <c:v>0.29540853481049101</c:v>
                </c:pt>
                <c:pt idx="12">
                  <c:v>0.25453553103205601</c:v>
                </c:pt>
                <c:pt idx="13">
                  <c:v>0.20127326067648901</c:v>
                </c:pt>
                <c:pt idx="14">
                  <c:v>0.20213539407102099</c:v>
                </c:pt>
                <c:pt idx="15">
                  <c:v>0.21333629860464301</c:v>
                </c:pt>
                <c:pt idx="16">
                  <c:v>0.20615346760492001</c:v>
                </c:pt>
                <c:pt idx="17">
                  <c:v>0.26874721499234699</c:v>
                </c:pt>
                <c:pt idx="18">
                  <c:v>0.18789938106964199</c:v>
                </c:pt>
                <c:pt idx="19">
                  <c:v>0.21339693533923401</c:v>
                </c:pt>
                <c:pt idx="20">
                  <c:v>0.37190553825647998</c:v>
                </c:pt>
                <c:pt idx="21">
                  <c:v>0.17925381590111</c:v>
                </c:pt>
                <c:pt idx="22">
                  <c:v>0.18441853394219801</c:v>
                </c:pt>
                <c:pt idx="23">
                  <c:v>0.170803977783793</c:v>
                </c:pt>
                <c:pt idx="24">
                  <c:v>0.27510004560620899</c:v>
                </c:pt>
                <c:pt idx="25">
                  <c:v>0.25331626992984202</c:v>
                </c:pt>
                <c:pt idx="26">
                  <c:v>0.19727018892214199</c:v>
                </c:pt>
                <c:pt idx="27">
                  <c:v>0.22899646822264</c:v>
                </c:pt>
                <c:pt idx="28">
                  <c:v>0.243944852611716</c:v>
                </c:pt>
                <c:pt idx="29">
                  <c:v>0.25796797490504603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9C2-4B7D-8F93-59B23172E6FB}"/>
            </c:ext>
          </c:extLst>
        </c:ser>
        <c:ser>
          <c:idx val="2"/>
          <c:order val="2"/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reproductie!$E$20:$AH$20</c:f>
              <c:numCache>
                <c:formatCode>0.00</c:formatCode>
                <c:ptCount val="30"/>
                <c:pt idx="0">
                  <c:v>2.2451177353795</c:v>
                </c:pt>
                <c:pt idx="1">
                  <c:v>0.92205970074190402</c:v>
                </c:pt>
                <c:pt idx="2">
                  <c:v>1.18992558469173</c:v>
                </c:pt>
                <c:pt idx="3">
                  <c:v>1.24002835003416</c:v>
                </c:pt>
                <c:pt idx="4">
                  <c:v>1.1860007277932001</c:v>
                </c:pt>
                <c:pt idx="5">
                  <c:v>0.98572505113542197</c:v>
                </c:pt>
                <c:pt idx="6">
                  <c:v>1.3949216636251001</c:v>
                </c:pt>
                <c:pt idx="7">
                  <c:v>0.94405831922581496</c:v>
                </c:pt>
                <c:pt idx="8">
                  <c:v>1.01126079350501</c:v>
                </c:pt>
                <c:pt idx="9">
                  <c:v>1.0180246860337301</c:v>
                </c:pt>
                <c:pt idx="10">
                  <c:v>0.86027875061446102</c:v>
                </c:pt>
                <c:pt idx="11">
                  <c:v>1.2331288955134501</c:v>
                </c:pt>
                <c:pt idx="12">
                  <c:v>1.0485848510328</c:v>
                </c:pt>
                <c:pt idx="13">
                  <c:v>0.85168330206908205</c:v>
                </c:pt>
                <c:pt idx="14">
                  <c:v>0.84474768179455995</c:v>
                </c:pt>
                <c:pt idx="15">
                  <c:v>0.908812488573704</c:v>
                </c:pt>
                <c:pt idx="16">
                  <c:v>0.85850437221503095</c:v>
                </c:pt>
                <c:pt idx="17">
                  <c:v>1.15377941309375</c:v>
                </c:pt>
                <c:pt idx="18">
                  <c:v>0.80386331371445496</c:v>
                </c:pt>
                <c:pt idx="19">
                  <c:v>0.89154637580909701</c:v>
                </c:pt>
                <c:pt idx="20">
                  <c:v>1.5178386903246699</c:v>
                </c:pt>
                <c:pt idx="21">
                  <c:v>0.74389961830453299</c:v>
                </c:pt>
                <c:pt idx="22">
                  <c:v>0.76804123776452504</c:v>
                </c:pt>
                <c:pt idx="23">
                  <c:v>0.71703264632729202</c:v>
                </c:pt>
                <c:pt idx="24">
                  <c:v>1.1537191982369499</c:v>
                </c:pt>
                <c:pt idx="25">
                  <c:v>1.08879310050033</c:v>
                </c:pt>
                <c:pt idx="26">
                  <c:v>0.844724013614781</c:v>
                </c:pt>
                <c:pt idx="27">
                  <c:v>0.97737030771896105</c:v>
                </c:pt>
                <c:pt idx="28">
                  <c:v>1.03243072565339</c:v>
                </c:pt>
                <c:pt idx="29">
                  <c:v>1.0996673245890201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9C2-4B7D-8F93-59B23172E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734400"/>
        <c:axId val="699732832"/>
      </c:scatterChart>
      <c:valAx>
        <c:axId val="699734400"/>
        <c:scaling>
          <c:orientation val="minMax"/>
          <c:max val="2024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32832"/>
        <c:crosses val="autoZero"/>
        <c:crossBetween val="midCat"/>
        <c:majorUnit val="3"/>
        <c:minorUnit val="1"/>
      </c:valAx>
      <c:valAx>
        <c:axId val="699732832"/>
        <c:scaling>
          <c:orientation val="minMax"/>
          <c:max val="1.6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reproductie-index</a:t>
                </a:r>
              </a:p>
            </c:rich>
          </c:tx>
          <c:layout>
            <c:manualLayout>
              <c:xMode val="edge"/>
              <c:yMode val="edge"/>
              <c:x val="1.5673859880142971E-2"/>
              <c:y val="0.3412710747401116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34400"/>
        <c:crosses val="autoZero"/>
        <c:crossBetween val="midCat"/>
        <c:majorUnit val="0.4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800" b="0" i="0" u="none" strike="noStrike" baseline="0">
                <a:effectLst/>
              </a:rPr>
              <a:t>Merel</a:t>
            </a:r>
            <a:r>
              <a:rPr lang="nl-NL"/>
              <a:t>
overleving adult</a:t>
            </a:r>
          </a:p>
        </c:rich>
      </c:tx>
      <c:layout>
        <c:manualLayout>
          <c:xMode val="edge"/>
          <c:yMode val="edge"/>
          <c:x val="0.36081355809905208"/>
          <c:y val="1.9841610707752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37499999999999"/>
          <c:y val="0.15476250450499326"/>
          <c:w val="0.76875000000000004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3E5F-4698-A38C-D0F48BEDA71C}"/>
              </c:ext>
            </c:extLst>
          </c:dPt>
          <c:dPt>
            <c:idx val="1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3E5F-4698-A38C-D0F48BEDA71C}"/>
              </c:ext>
            </c:extLst>
          </c:dPt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ad'!$E$18:$AG$18</c:f>
              <c:numCache>
                <c:formatCode>0.00</c:formatCode>
                <c:ptCount val="29"/>
                <c:pt idx="0">
                  <c:v>9.9390500000000007E-2</c:v>
                </c:pt>
                <c:pt idx="1">
                  <c:v>0.4078579</c:v>
                </c:pt>
                <c:pt idx="2">
                  <c:v>0.28949740000000002</c:v>
                </c:pt>
                <c:pt idx="3">
                  <c:v>0.55585739999999995</c:v>
                </c:pt>
                <c:pt idx="4">
                  <c:v>0.55068459999999997</c:v>
                </c:pt>
                <c:pt idx="5">
                  <c:v>0.53799240000000004</c:v>
                </c:pt>
                <c:pt idx="6">
                  <c:v>0.45997969999999999</c:v>
                </c:pt>
                <c:pt idx="7">
                  <c:v>0.49017319999999998</c:v>
                </c:pt>
                <c:pt idx="8">
                  <c:v>0.60788759999999997</c:v>
                </c:pt>
                <c:pt idx="9">
                  <c:v>0.4626518</c:v>
                </c:pt>
                <c:pt idx="10">
                  <c:v>0.4082229</c:v>
                </c:pt>
                <c:pt idx="11">
                  <c:v>0.4878015</c:v>
                </c:pt>
                <c:pt idx="12">
                  <c:v>0.46431309999999998</c:v>
                </c:pt>
                <c:pt idx="13">
                  <c:v>0.5698607</c:v>
                </c:pt>
                <c:pt idx="14">
                  <c:v>0.41781420000000002</c:v>
                </c:pt>
                <c:pt idx="15">
                  <c:v>0.46560469999999998</c:v>
                </c:pt>
                <c:pt idx="16">
                  <c:v>0.46967330000000002</c:v>
                </c:pt>
                <c:pt idx="17">
                  <c:v>0.44172359999999999</c:v>
                </c:pt>
                <c:pt idx="18">
                  <c:v>0.45009130000000003</c:v>
                </c:pt>
                <c:pt idx="19">
                  <c:v>0.51206399999999996</c:v>
                </c:pt>
                <c:pt idx="20">
                  <c:v>0.52397079999999996</c:v>
                </c:pt>
                <c:pt idx="21">
                  <c:v>0.55697280000000005</c:v>
                </c:pt>
                <c:pt idx="22">
                  <c:v>0.46477540000000001</c:v>
                </c:pt>
                <c:pt idx="23">
                  <c:v>0.38657750000000002</c:v>
                </c:pt>
                <c:pt idx="24">
                  <c:v>0.38970250000000001</c:v>
                </c:pt>
                <c:pt idx="25">
                  <c:v>0.59909659999999998</c:v>
                </c:pt>
                <c:pt idx="26">
                  <c:v>0.48966019999999999</c:v>
                </c:pt>
                <c:pt idx="27">
                  <c:v>0.55359970000000003</c:v>
                </c:pt>
                <c:pt idx="28">
                  <c:v>0.50321550000000004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E5F-4698-A38C-D0F48BEDA71C}"/>
            </c:ext>
          </c:extLst>
        </c:ser>
        <c:ser>
          <c:idx val="1"/>
          <c:order val="1"/>
          <c:tx>
            <c:v>lower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ad'!$E$19:$AG$19</c:f>
              <c:numCache>
                <c:formatCode>0.00</c:formatCode>
                <c:ptCount val="29"/>
                <c:pt idx="0">
                  <c:v>1.28764E-2</c:v>
                </c:pt>
                <c:pt idx="1">
                  <c:v>0.20539189999999999</c:v>
                </c:pt>
                <c:pt idx="2">
                  <c:v>0.18301529999999999</c:v>
                </c:pt>
                <c:pt idx="3">
                  <c:v>0.39839720000000001</c:v>
                </c:pt>
                <c:pt idx="4">
                  <c:v>0.41790129999999998</c:v>
                </c:pt>
                <c:pt idx="5">
                  <c:v>0.42260500000000001</c:v>
                </c:pt>
                <c:pt idx="6">
                  <c:v>0.35442020000000002</c:v>
                </c:pt>
                <c:pt idx="7">
                  <c:v>0.37810139999999998</c:v>
                </c:pt>
                <c:pt idx="8">
                  <c:v>0.47723189999999999</c:v>
                </c:pt>
                <c:pt idx="9">
                  <c:v>0.35560029999999998</c:v>
                </c:pt>
                <c:pt idx="10">
                  <c:v>0.31386500000000001</c:v>
                </c:pt>
                <c:pt idx="11">
                  <c:v>0.37838820000000001</c:v>
                </c:pt>
                <c:pt idx="12">
                  <c:v>0.36609580000000003</c:v>
                </c:pt>
                <c:pt idx="13">
                  <c:v>0.45629560000000002</c:v>
                </c:pt>
                <c:pt idx="14">
                  <c:v>0.32664209999999999</c:v>
                </c:pt>
                <c:pt idx="15">
                  <c:v>0.359902</c:v>
                </c:pt>
                <c:pt idx="16">
                  <c:v>0.35948000000000002</c:v>
                </c:pt>
                <c:pt idx="17">
                  <c:v>0.33359480000000002</c:v>
                </c:pt>
                <c:pt idx="18">
                  <c:v>0.34690880000000002</c:v>
                </c:pt>
                <c:pt idx="19">
                  <c:v>0.40401949999999998</c:v>
                </c:pt>
                <c:pt idx="20">
                  <c:v>0.42885129999999999</c:v>
                </c:pt>
                <c:pt idx="21">
                  <c:v>0.46467940000000002</c:v>
                </c:pt>
                <c:pt idx="22">
                  <c:v>0.3825538</c:v>
                </c:pt>
                <c:pt idx="23">
                  <c:v>0.3077725</c:v>
                </c:pt>
                <c:pt idx="24">
                  <c:v>0.30394739999999998</c:v>
                </c:pt>
                <c:pt idx="25">
                  <c:v>0.47403380000000001</c:v>
                </c:pt>
                <c:pt idx="26">
                  <c:v>0.38993800000000001</c:v>
                </c:pt>
                <c:pt idx="27">
                  <c:v>0.44028519999999999</c:v>
                </c:pt>
                <c:pt idx="28">
                  <c:v>0.38837579999999999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E5F-4698-A38C-D0F48BEDA71C}"/>
            </c:ext>
          </c:extLst>
        </c:ser>
        <c:ser>
          <c:idx val="2"/>
          <c:order val="2"/>
          <c:tx>
            <c:v>upper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ad'!$E$20:$AG$20</c:f>
              <c:numCache>
                <c:formatCode>0.00</c:formatCode>
                <c:ptCount val="29"/>
                <c:pt idx="0">
                  <c:v>0.48284899999999997</c:v>
                </c:pt>
                <c:pt idx="1">
                  <c:v>0.64731859999999997</c:v>
                </c:pt>
                <c:pt idx="2">
                  <c:v>0.42565459999999999</c:v>
                </c:pt>
                <c:pt idx="3">
                  <c:v>0.70284440000000004</c:v>
                </c:pt>
                <c:pt idx="4">
                  <c:v>0.67661720000000003</c:v>
                </c:pt>
                <c:pt idx="5">
                  <c:v>0.64944829999999998</c:v>
                </c:pt>
                <c:pt idx="6">
                  <c:v>0.56925619999999999</c:v>
                </c:pt>
                <c:pt idx="7">
                  <c:v>0.60324160000000004</c:v>
                </c:pt>
                <c:pt idx="8">
                  <c:v>0.72472429999999999</c:v>
                </c:pt>
                <c:pt idx="9">
                  <c:v>0.57326109999999997</c:v>
                </c:pt>
                <c:pt idx="10">
                  <c:v>0.50986819999999999</c:v>
                </c:pt>
                <c:pt idx="11">
                  <c:v>0.59839640000000005</c:v>
                </c:pt>
                <c:pt idx="12">
                  <c:v>0.56537899999999996</c:v>
                </c:pt>
                <c:pt idx="13">
                  <c:v>0.67652120000000004</c:v>
                </c:pt>
                <c:pt idx="14">
                  <c:v>0.51497199999999999</c:v>
                </c:pt>
                <c:pt idx="15">
                  <c:v>0.57448929999999998</c:v>
                </c:pt>
                <c:pt idx="16">
                  <c:v>0.5829048</c:v>
                </c:pt>
                <c:pt idx="17">
                  <c:v>0.5556759</c:v>
                </c:pt>
                <c:pt idx="18">
                  <c:v>0.55775390000000002</c:v>
                </c:pt>
                <c:pt idx="19">
                  <c:v>0.61899280000000001</c:v>
                </c:pt>
                <c:pt idx="20">
                  <c:v>0.61738249999999995</c:v>
                </c:pt>
                <c:pt idx="21">
                  <c:v>0.6454936</c:v>
                </c:pt>
                <c:pt idx="22">
                  <c:v>0.54895720000000003</c:v>
                </c:pt>
                <c:pt idx="23">
                  <c:v>0.47180749999999999</c:v>
                </c:pt>
                <c:pt idx="24">
                  <c:v>0.48286790000000002</c:v>
                </c:pt>
                <c:pt idx="25">
                  <c:v>0.71246030000000005</c:v>
                </c:pt>
                <c:pt idx="26">
                  <c:v>0.59021219999999996</c:v>
                </c:pt>
                <c:pt idx="27">
                  <c:v>0.66160529999999995</c:v>
                </c:pt>
                <c:pt idx="28">
                  <c:v>0.61771690000000001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E5F-4698-A38C-D0F48BEDA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725776"/>
        <c:axId val="699727736"/>
      </c:scatterChart>
      <c:valAx>
        <c:axId val="699725776"/>
        <c:scaling>
          <c:orientation val="minMax"/>
          <c:max val="2023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27736"/>
        <c:crosses val="autoZero"/>
        <c:crossBetween val="midCat"/>
        <c:majorUnit val="3"/>
        <c:minorUnit val="1"/>
      </c:valAx>
      <c:valAx>
        <c:axId val="699727736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jaarlijkse overlevingskans</a:t>
                </a:r>
              </a:p>
            </c:rich>
          </c:tx>
          <c:layout>
            <c:manualLayout>
              <c:xMode val="edge"/>
              <c:yMode val="edge"/>
              <c:x val="1.5625E-2"/>
              <c:y val="0.24278556089579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25776"/>
        <c:crosses val="autoZero"/>
        <c:crossBetween val="midCat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800" b="0" i="0" u="none" strike="noStrike" baseline="0">
                <a:effectLst/>
              </a:rPr>
              <a:t>Merel</a:t>
            </a:r>
            <a:r>
              <a:rPr lang="nl-NL"/>
              <a:t>
overleving eerstejaars</a:t>
            </a:r>
          </a:p>
        </c:rich>
      </c:tx>
      <c:layout>
        <c:manualLayout>
          <c:xMode val="edge"/>
          <c:yMode val="edge"/>
          <c:x val="0.36081355809905208"/>
          <c:y val="1.9841610707752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37499999999999"/>
          <c:y val="0.15476250450499326"/>
          <c:w val="0.76875000000000004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ACFD-4F0C-AF6B-D25B5573DDCC}"/>
              </c:ext>
            </c:extLst>
          </c:dPt>
          <c:dPt>
            <c:idx val="1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CFD-4F0C-AF6B-D25B5573DDCC}"/>
              </c:ext>
            </c:extLst>
          </c:dPt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juv'!$E$18:$AG$18</c:f>
              <c:numCache>
                <c:formatCode>0.00</c:formatCode>
                <c:ptCount val="29"/>
                <c:pt idx="0">
                  <c:v>0.208541</c:v>
                </c:pt>
                <c:pt idx="1">
                  <c:v>0.23388490000000001</c:v>
                </c:pt>
                <c:pt idx="2">
                  <c:v>0.12324350000000001</c:v>
                </c:pt>
                <c:pt idx="3">
                  <c:v>0.1376838</c:v>
                </c:pt>
                <c:pt idx="4">
                  <c:v>0.15744730000000001</c:v>
                </c:pt>
                <c:pt idx="5">
                  <c:v>0.12846879999999999</c:v>
                </c:pt>
                <c:pt idx="6">
                  <c:v>0.1227198</c:v>
                </c:pt>
                <c:pt idx="7">
                  <c:v>7.6189300000000001E-2</c:v>
                </c:pt>
                <c:pt idx="8">
                  <c:v>9.2096700000000004E-2</c:v>
                </c:pt>
                <c:pt idx="9">
                  <c:v>0.1260338</c:v>
                </c:pt>
                <c:pt idx="11">
                  <c:v>9.8837599999999998E-2</c:v>
                </c:pt>
                <c:pt idx="12">
                  <c:v>9.7387600000000005E-2</c:v>
                </c:pt>
                <c:pt idx="13">
                  <c:v>8.74394E-2</c:v>
                </c:pt>
                <c:pt idx="14">
                  <c:v>0.1162615</c:v>
                </c:pt>
                <c:pt idx="15">
                  <c:v>9.5587199999999997E-2</c:v>
                </c:pt>
                <c:pt idx="16">
                  <c:v>6.5054100000000004E-2</c:v>
                </c:pt>
                <c:pt idx="17">
                  <c:v>0.1054578</c:v>
                </c:pt>
                <c:pt idx="18">
                  <c:v>0.1347962</c:v>
                </c:pt>
                <c:pt idx="19">
                  <c:v>0.2187673</c:v>
                </c:pt>
                <c:pt idx="20">
                  <c:v>0.19501669999999999</c:v>
                </c:pt>
                <c:pt idx="21">
                  <c:v>0.1515167</c:v>
                </c:pt>
                <c:pt idx="22">
                  <c:v>0.20674609999999999</c:v>
                </c:pt>
                <c:pt idx="23">
                  <c:v>0.1018043</c:v>
                </c:pt>
                <c:pt idx="24">
                  <c:v>0.14708640000000001</c:v>
                </c:pt>
                <c:pt idx="25">
                  <c:v>0.18158969999999999</c:v>
                </c:pt>
                <c:pt idx="26">
                  <c:v>0.1321194</c:v>
                </c:pt>
                <c:pt idx="27">
                  <c:v>0.1917768</c:v>
                </c:pt>
                <c:pt idx="28">
                  <c:v>0.17180680000000001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CFD-4F0C-AF6B-D25B5573DDCC}"/>
            </c:ext>
          </c:extLst>
        </c:ser>
        <c:ser>
          <c:idx val="1"/>
          <c:order val="1"/>
          <c:tx>
            <c:v>lower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juv'!$E$19:$AG$19</c:f>
              <c:numCache>
                <c:formatCode>0.00</c:formatCode>
                <c:ptCount val="29"/>
                <c:pt idx="0">
                  <c:v>6.3921900000000004E-2</c:v>
                </c:pt>
                <c:pt idx="1">
                  <c:v>8.4074499999999996E-2</c:v>
                </c:pt>
                <c:pt idx="2">
                  <c:v>6.1191000000000002E-2</c:v>
                </c:pt>
                <c:pt idx="3">
                  <c:v>7.3774900000000004E-2</c:v>
                </c:pt>
                <c:pt idx="4">
                  <c:v>9.4659400000000005E-2</c:v>
                </c:pt>
                <c:pt idx="5">
                  <c:v>7.26102E-2</c:v>
                </c:pt>
                <c:pt idx="6">
                  <c:v>7.4831999999999996E-2</c:v>
                </c:pt>
                <c:pt idx="7">
                  <c:v>3.7924699999999999E-2</c:v>
                </c:pt>
                <c:pt idx="8">
                  <c:v>4.5725500000000002E-2</c:v>
                </c:pt>
                <c:pt idx="9">
                  <c:v>7.1006700000000006E-2</c:v>
                </c:pt>
                <c:pt idx="11">
                  <c:v>5.5852499999999999E-2</c:v>
                </c:pt>
                <c:pt idx="12">
                  <c:v>5.74449E-2</c:v>
                </c:pt>
                <c:pt idx="13">
                  <c:v>4.6754900000000002E-2</c:v>
                </c:pt>
                <c:pt idx="14">
                  <c:v>6.8451300000000007E-2</c:v>
                </c:pt>
                <c:pt idx="15">
                  <c:v>4.94244E-2</c:v>
                </c:pt>
                <c:pt idx="16">
                  <c:v>3.0791800000000001E-2</c:v>
                </c:pt>
                <c:pt idx="17">
                  <c:v>5.8097200000000002E-2</c:v>
                </c:pt>
                <c:pt idx="18">
                  <c:v>7.8050400000000006E-2</c:v>
                </c:pt>
                <c:pt idx="19">
                  <c:v>0.14874789999999999</c:v>
                </c:pt>
                <c:pt idx="20">
                  <c:v>0.14597669999999999</c:v>
                </c:pt>
                <c:pt idx="21">
                  <c:v>9.5131499999999994E-2</c:v>
                </c:pt>
                <c:pt idx="22">
                  <c:v>0.1400631</c:v>
                </c:pt>
                <c:pt idx="23">
                  <c:v>5.44573E-2</c:v>
                </c:pt>
                <c:pt idx="24">
                  <c:v>9.4679600000000003E-2</c:v>
                </c:pt>
                <c:pt idx="25">
                  <c:v>0.111024</c:v>
                </c:pt>
                <c:pt idx="26">
                  <c:v>7.7990400000000001E-2</c:v>
                </c:pt>
                <c:pt idx="27">
                  <c:v>0.124263</c:v>
                </c:pt>
                <c:pt idx="28">
                  <c:v>0.1020649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CFD-4F0C-AF6B-D25B5573DDCC}"/>
            </c:ext>
          </c:extLst>
        </c:ser>
        <c:ser>
          <c:idx val="2"/>
          <c:order val="2"/>
          <c:tx>
            <c:v>upper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juv'!$E$20:$AG$20</c:f>
              <c:numCache>
                <c:formatCode>0.00</c:formatCode>
                <c:ptCount val="29"/>
                <c:pt idx="0">
                  <c:v>0.50413799999999998</c:v>
                </c:pt>
                <c:pt idx="1">
                  <c:v>0.50380619999999998</c:v>
                </c:pt>
                <c:pt idx="2">
                  <c:v>0.23262949999999999</c:v>
                </c:pt>
                <c:pt idx="3">
                  <c:v>0.2424627</c:v>
                </c:pt>
                <c:pt idx="4">
                  <c:v>0.25036540000000002</c:v>
                </c:pt>
                <c:pt idx="5">
                  <c:v>0.21723310000000001</c:v>
                </c:pt>
                <c:pt idx="6">
                  <c:v>0.19480020000000001</c:v>
                </c:pt>
                <c:pt idx="7">
                  <c:v>0.14715619999999999</c:v>
                </c:pt>
                <c:pt idx="8">
                  <c:v>0.17678199999999999</c:v>
                </c:pt>
                <c:pt idx="9">
                  <c:v>0.21388650000000001</c:v>
                </c:pt>
                <c:pt idx="11">
                  <c:v>0.16898369999999999</c:v>
                </c:pt>
                <c:pt idx="12">
                  <c:v>0.16037789999999999</c:v>
                </c:pt>
                <c:pt idx="13">
                  <c:v>0.15767059999999999</c:v>
                </c:pt>
                <c:pt idx="14">
                  <c:v>0.19063140000000001</c:v>
                </c:pt>
                <c:pt idx="15">
                  <c:v>0.17684510000000001</c:v>
                </c:pt>
                <c:pt idx="16">
                  <c:v>0.13223889999999999</c:v>
                </c:pt>
                <c:pt idx="17">
                  <c:v>0.183889</c:v>
                </c:pt>
                <c:pt idx="18">
                  <c:v>0.222827</c:v>
                </c:pt>
                <c:pt idx="19">
                  <c:v>0.30975320000000001</c:v>
                </c:pt>
                <c:pt idx="20">
                  <c:v>0.25560080000000002</c:v>
                </c:pt>
                <c:pt idx="21">
                  <c:v>0.2327264</c:v>
                </c:pt>
                <c:pt idx="22">
                  <c:v>0.29431099999999999</c:v>
                </c:pt>
                <c:pt idx="23">
                  <c:v>0.18237639999999999</c:v>
                </c:pt>
                <c:pt idx="24">
                  <c:v>0.22140689999999999</c:v>
                </c:pt>
                <c:pt idx="25">
                  <c:v>0.28274129999999997</c:v>
                </c:pt>
                <c:pt idx="26">
                  <c:v>0.21505379999999999</c:v>
                </c:pt>
                <c:pt idx="27">
                  <c:v>0.28407300000000002</c:v>
                </c:pt>
                <c:pt idx="28">
                  <c:v>0.2746287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CFD-4F0C-AF6B-D25B5573D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735576"/>
        <c:axId val="699733616"/>
      </c:scatterChart>
      <c:valAx>
        <c:axId val="699735576"/>
        <c:scaling>
          <c:orientation val="minMax"/>
          <c:max val="2023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33616"/>
        <c:crosses val="autoZero"/>
        <c:crossBetween val="midCat"/>
        <c:majorUnit val="3"/>
        <c:minorUnit val="1"/>
      </c:valAx>
      <c:valAx>
        <c:axId val="699733616"/>
        <c:scaling>
          <c:orientation val="minMax"/>
          <c:max val="0.4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jaarlijkse overlevingskans</a:t>
                </a:r>
              </a:p>
            </c:rich>
          </c:tx>
          <c:layout>
            <c:manualLayout>
              <c:xMode val="edge"/>
              <c:yMode val="edge"/>
              <c:x val="1.5625E-2"/>
              <c:y val="0.24278556089579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35576"/>
        <c:crosses val="autoZero"/>
        <c:crossBetween val="midCat"/>
        <c:majorUnit val="0.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Zanglijster
reproductie</a:t>
            </a:r>
          </a:p>
        </c:rich>
      </c:tx>
      <c:layout>
        <c:manualLayout>
          <c:xMode val="edge"/>
          <c:yMode val="edge"/>
          <c:x val="0.38244569258194261"/>
          <c:y val="1.98411443111095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22307023908701"/>
          <c:y val="0.15476250450499326"/>
          <c:w val="0.78167817759981373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7E2C-4F50-825F-ABBB26E8C670}"/>
              </c:ext>
            </c:extLst>
          </c:dPt>
          <c:dPt>
            <c:idx val="1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E2C-4F50-825F-ABBB26E8C670}"/>
              </c:ext>
            </c:extLst>
          </c:dPt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reproductie!$E$21:$AH$21</c:f>
              <c:numCache>
                <c:formatCode>0.00</c:formatCode>
                <c:ptCount val="30"/>
                <c:pt idx="1">
                  <c:v>0.314477922840462</c:v>
                </c:pt>
                <c:pt idx="2">
                  <c:v>0.24775139939542701</c:v>
                </c:pt>
                <c:pt idx="3">
                  <c:v>0.473799318272216</c:v>
                </c:pt>
                <c:pt idx="4">
                  <c:v>0.27220129620171402</c:v>
                </c:pt>
                <c:pt idx="5">
                  <c:v>0.44869702948594598</c:v>
                </c:pt>
                <c:pt idx="6">
                  <c:v>0.436242319512535</c:v>
                </c:pt>
                <c:pt idx="7">
                  <c:v>0.34579367489933699</c:v>
                </c:pt>
                <c:pt idx="8">
                  <c:v>0.39742548900571101</c:v>
                </c:pt>
                <c:pt idx="9">
                  <c:v>0.403988525886608</c:v>
                </c:pt>
                <c:pt idx="10">
                  <c:v>0.49262543913657902</c:v>
                </c:pt>
                <c:pt idx="11">
                  <c:v>0.41954160932678503</c:v>
                </c:pt>
                <c:pt idx="12">
                  <c:v>0.419058429824201</c:v>
                </c:pt>
                <c:pt idx="13">
                  <c:v>0.36219412053646</c:v>
                </c:pt>
                <c:pt idx="14">
                  <c:v>0.32783759873290302</c:v>
                </c:pt>
                <c:pt idx="15">
                  <c:v>0.47119818667959701</c:v>
                </c:pt>
                <c:pt idx="16">
                  <c:v>0.35736380850030702</c:v>
                </c:pt>
                <c:pt idx="17">
                  <c:v>0.37165483204188299</c:v>
                </c:pt>
                <c:pt idx="18">
                  <c:v>0.313752428203732</c:v>
                </c:pt>
                <c:pt idx="19">
                  <c:v>0.22640639714722399</c:v>
                </c:pt>
                <c:pt idx="20">
                  <c:v>0.52689204779732401</c:v>
                </c:pt>
                <c:pt idx="21">
                  <c:v>0.27901174344983598</c:v>
                </c:pt>
                <c:pt idx="22">
                  <c:v>0.26467313247792801</c:v>
                </c:pt>
                <c:pt idx="23">
                  <c:v>0.25673155649226498</c:v>
                </c:pt>
                <c:pt idx="24">
                  <c:v>0.59355383176532095</c:v>
                </c:pt>
                <c:pt idx="25">
                  <c:v>0.24428590925777999</c:v>
                </c:pt>
                <c:pt idx="26">
                  <c:v>0.32378207445359902</c:v>
                </c:pt>
                <c:pt idx="27">
                  <c:v>0.249630281272469</c:v>
                </c:pt>
                <c:pt idx="28">
                  <c:v>0.342923324934926</c:v>
                </c:pt>
                <c:pt idx="29">
                  <c:v>0.25001662326406099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E2C-4F50-825F-ABBB26E8C670}"/>
            </c:ext>
          </c:extLst>
        </c:ser>
        <c:ser>
          <c:idx val="1"/>
          <c:order val="1"/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reproductie!$E$22:$AH$22</c:f>
              <c:numCache>
                <c:formatCode>0.00</c:formatCode>
                <c:ptCount val="30"/>
                <c:pt idx="1">
                  <c:v>0.10410811390201601</c:v>
                </c:pt>
                <c:pt idx="2">
                  <c:v>8.3812120940706294E-2</c:v>
                </c:pt>
                <c:pt idx="3">
                  <c:v>0.171591045243253</c:v>
                </c:pt>
                <c:pt idx="4">
                  <c:v>9.6986825291339396E-2</c:v>
                </c:pt>
                <c:pt idx="5">
                  <c:v>0.169316345936836</c:v>
                </c:pt>
                <c:pt idx="6">
                  <c:v>0.16541919378075801</c:v>
                </c:pt>
                <c:pt idx="7">
                  <c:v>0.126496350308162</c:v>
                </c:pt>
                <c:pt idx="8">
                  <c:v>0.149537578636045</c:v>
                </c:pt>
                <c:pt idx="9">
                  <c:v>0.15381755777097</c:v>
                </c:pt>
                <c:pt idx="10">
                  <c:v>0.18388443090694601</c:v>
                </c:pt>
                <c:pt idx="11">
                  <c:v>0.15916758130400399</c:v>
                </c:pt>
                <c:pt idx="12">
                  <c:v>0.15890865164100099</c:v>
                </c:pt>
                <c:pt idx="13">
                  <c:v>0.13746158837584099</c:v>
                </c:pt>
                <c:pt idx="14">
                  <c:v>0.12421041019132199</c:v>
                </c:pt>
                <c:pt idx="15">
                  <c:v>0.17632559962769601</c:v>
                </c:pt>
                <c:pt idx="16">
                  <c:v>0.13491835194055299</c:v>
                </c:pt>
                <c:pt idx="17">
                  <c:v>0.13958781541191501</c:v>
                </c:pt>
                <c:pt idx="18">
                  <c:v>0.11948895255146801</c:v>
                </c:pt>
                <c:pt idx="19">
                  <c:v>8.5623039893172298E-2</c:v>
                </c:pt>
                <c:pt idx="20">
                  <c:v>0.20352455991402199</c:v>
                </c:pt>
                <c:pt idx="21">
                  <c:v>0.10622409209172</c:v>
                </c:pt>
                <c:pt idx="22">
                  <c:v>0.10144782410853501</c:v>
                </c:pt>
                <c:pt idx="23">
                  <c:v>9.7451800791332296E-2</c:v>
                </c:pt>
                <c:pt idx="24">
                  <c:v>0.22717642258565801</c:v>
                </c:pt>
                <c:pt idx="25">
                  <c:v>9.4035782350033695E-2</c:v>
                </c:pt>
                <c:pt idx="26">
                  <c:v>0.124147632078946</c:v>
                </c:pt>
                <c:pt idx="27">
                  <c:v>9.50378738174565E-2</c:v>
                </c:pt>
                <c:pt idx="28">
                  <c:v>0.13091211913088299</c:v>
                </c:pt>
                <c:pt idx="29">
                  <c:v>9.4625090386626795E-2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E2C-4F50-825F-ABBB26E8C670}"/>
            </c:ext>
          </c:extLst>
        </c:ser>
        <c:ser>
          <c:idx val="2"/>
          <c:order val="2"/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reproductie!$E$23:$AH$23</c:f>
              <c:numCache>
                <c:formatCode>0.00</c:formatCode>
                <c:ptCount val="30"/>
                <c:pt idx="1">
                  <c:v>0.87420698700043098</c:v>
                </c:pt>
                <c:pt idx="2">
                  <c:v>0.66838397064030697</c:v>
                </c:pt>
                <c:pt idx="3">
                  <c:v>1.1964798607990199</c:v>
                </c:pt>
                <c:pt idx="4">
                  <c:v>0.69798985810957803</c:v>
                </c:pt>
                <c:pt idx="5">
                  <c:v>1.0786278295917899</c:v>
                </c:pt>
                <c:pt idx="6">
                  <c:v>1.0425469963440199</c:v>
                </c:pt>
                <c:pt idx="7">
                  <c:v>0.86229325554590497</c:v>
                </c:pt>
                <c:pt idx="8">
                  <c:v>0.95856516539697201</c:v>
                </c:pt>
                <c:pt idx="9">
                  <c:v>0.96021251274487196</c:v>
                </c:pt>
                <c:pt idx="10">
                  <c:v>1.20000711465104</c:v>
                </c:pt>
                <c:pt idx="11">
                  <c:v>1.0016492168136399</c:v>
                </c:pt>
                <c:pt idx="12">
                  <c:v>1.0011595468700401</c:v>
                </c:pt>
                <c:pt idx="13">
                  <c:v>0.86375967543816501</c:v>
                </c:pt>
                <c:pt idx="14">
                  <c:v>0.78327913112368597</c:v>
                </c:pt>
                <c:pt idx="15">
                  <c:v>1.1439468418562899</c:v>
                </c:pt>
                <c:pt idx="16">
                  <c:v>0.85737016261517396</c:v>
                </c:pt>
                <c:pt idx="17">
                  <c:v>0.897689994012276</c:v>
                </c:pt>
                <c:pt idx="18">
                  <c:v>0.74467933651372398</c:v>
                </c:pt>
                <c:pt idx="19">
                  <c:v>0.54124212050336595</c:v>
                </c:pt>
                <c:pt idx="20">
                  <c:v>1.2307581630012601</c:v>
                </c:pt>
                <c:pt idx="21">
                  <c:v>0.66248938097340804</c:v>
                </c:pt>
                <c:pt idx="22">
                  <c:v>0.62310399257270599</c:v>
                </c:pt>
                <c:pt idx="23">
                  <c:v>0.611942301296313</c:v>
                </c:pt>
                <c:pt idx="24">
                  <c:v>1.4034610109846</c:v>
                </c:pt>
                <c:pt idx="25">
                  <c:v>0.57206237413704597</c:v>
                </c:pt>
                <c:pt idx="26">
                  <c:v>0.76221601107391701</c:v>
                </c:pt>
                <c:pt idx="27">
                  <c:v>0.59233533614098399</c:v>
                </c:pt>
                <c:pt idx="28">
                  <c:v>0.81205962499153095</c:v>
                </c:pt>
                <c:pt idx="29">
                  <c:v>0.59688762138068296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E2C-4F50-825F-ABBB26E8C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726168"/>
        <c:axId val="699730480"/>
      </c:scatterChart>
      <c:valAx>
        <c:axId val="699726168"/>
        <c:scaling>
          <c:orientation val="minMax"/>
          <c:max val="2024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30480"/>
        <c:crosses val="autoZero"/>
        <c:crossBetween val="midCat"/>
        <c:majorUnit val="3"/>
        <c:minorUnit val="1"/>
      </c:valAx>
      <c:valAx>
        <c:axId val="699730480"/>
        <c:scaling>
          <c:orientation val="minMax"/>
          <c:max val="1.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reproductie-index</a:t>
                </a:r>
              </a:p>
            </c:rich>
          </c:tx>
          <c:layout>
            <c:manualLayout>
              <c:xMode val="edge"/>
              <c:yMode val="edge"/>
              <c:x val="1.5673859880142971E-2"/>
              <c:y val="0.3412710747401116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26168"/>
        <c:crosses val="autoZero"/>
        <c:crossBetween val="midCat"/>
        <c:majorUnit val="0.30000000000000004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Grote Bonte Specht
reproductie</a:t>
            </a:r>
          </a:p>
        </c:rich>
      </c:tx>
      <c:layout>
        <c:manualLayout>
          <c:xMode val="edge"/>
          <c:yMode val="edge"/>
          <c:x val="0.38244569258194261"/>
          <c:y val="1.98411443111095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22307023908701"/>
          <c:y val="0.15476250450499326"/>
          <c:w val="0.78167817759981373"/>
          <c:h val="0.73809809840842944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08B9-4B30-A2BC-2626A8063826}"/>
              </c:ext>
            </c:extLst>
          </c:dPt>
          <c:dPt>
            <c:idx val="1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08B9-4B30-A2BC-2626A8063826}"/>
              </c:ext>
            </c:extLst>
          </c:dPt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reproductie!$E$3:$AH$3</c:f>
              <c:numCache>
                <c:formatCode>0.00</c:formatCode>
                <c:ptCount val="30"/>
                <c:pt idx="2">
                  <c:v>1.70442168976223</c:v>
                </c:pt>
                <c:pt idx="3">
                  <c:v>2.2602353337109302</c:v>
                </c:pt>
                <c:pt idx="4">
                  <c:v>1.74454684706504</c:v>
                </c:pt>
                <c:pt idx="5">
                  <c:v>3.2129519868481302</c:v>
                </c:pt>
                <c:pt idx="6">
                  <c:v>2.9846512334639201</c:v>
                </c:pt>
                <c:pt idx="7">
                  <c:v>2.1643041501452398</c:v>
                </c:pt>
                <c:pt idx="8">
                  <c:v>2.22437213268985</c:v>
                </c:pt>
                <c:pt idx="9">
                  <c:v>5.19086918661338</c:v>
                </c:pt>
                <c:pt idx="10">
                  <c:v>5.8620099687333003</c:v>
                </c:pt>
                <c:pt idx="11">
                  <c:v>4.0468672951418201</c:v>
                </c:pt>
                <c:pt idx="12">
                  <c:v>1.2511669499176299</c:v>
                </c:pt>
                <c:pt idx="13">
                  <c:v>4.0509117078274404</c:v>
                </c:pt>
                <c:pt idx="14">
                  <c:v>2.7587407400485802</c:v>
                </c:pt>
                <c:pt idx="15">
                  <c:v>3.0104321540842802</c:v>
                </c:pt>
                <c:pt idx="16">
                  <c:v>3.6594881725249002</c:v>
                </c:pt>
                <c:pt idx="17">
                  <c:v>4.3043828859393498</c:v>
                </c:pt>
                <c:pt idx="18">
                  <c:v>4.2207134921573504</c:v>
                </c:pt>
                <c:pt idx="19">
                  <c:v>4.0117746052209098</c:v>
                </c:pt>
                <c:pt idx="20">
                  <c:v>3.1824851360856901</c:v>
                </c:pt>
                <c:pt idx="21">
                  <c:v>4.9382821794637204</c:v>
                </c:pt>
                <c:pt idx="22">
                  <c:v>4.1402053812507704</c:v>
                </c:pt>
                <c:pt idx="23">
                  <c:v>5.9450735136240702</c:v>
                </c:pt>
                <c:pt idx="24">
                  <c:v>3.3194226954761299</c:v>
                </c:pt>
                <c:pt idx="25">
                  <c:v>6.0745962820091002</c:v>
                </c:pt>
                <c:pt idx="26">
                  <c:v>5.5981790752656204</c:v>
                </c:pt>
                <c:pt idx="27">
                  <c:v>5.9697413405601401</c:v>
                </c:pt>
                <c:pt idx="28">
                  <c:v>5.6685697222485496</c:v>
                </c:pt>
                <c:pt idx="29">
                  <c:v>4.0445355788811703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8B9-4B30-A2BC-2626A8063826}"/>
            </c:ext>
          </c:extLst>
        </c:ser>
        <c:ser>
          <c:idx val="1"/>
          <c:order val="1"/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reproductie!$E$4:$AH$4</c:f>
              <c:numCache>
                <c:formatCode>0.00</c:formatCode>
                <c:ptCount val="30"/>
                <c:pt idx="2">
                  <c:v>0.51291480233122799</c:v>
                </c:pt>
                <c:pt idx="3">
                  <c:v>0.62935682708298601</c:v>
                </c:pt>
                <c:pt idx="4">
                  <c:v>0.36375839144698402</c:v>
                </c:pt>
                <c:pt idx="5">
                  <c:v>1.00531856139941</c:v>
                </c:pt>
                <c:pt idx="6">
                  <c:v>0.79451246111515395</c:v>
                </c:pt>
                <c:pt idx="7">
                  <c:v>0.64706919278633401</c:v>
                </c:pt>
                <c:pt idx="8">
                  <c:v>0.56534422446680699</c:v>
                </c:pt>
                <c:pt idx="9">
                  <c:v>1.5759664657632899</c:v>
                </c:pt>
                <c:pt idx="10">
                  <c:v>1.7339330308168399</c:v>
                </c:pt>
                <c:pt idx="11">
                  <c:v>1.2195533378193399</c:v>
                </c:pt>
                <c:pt idx="12">
                  <c:v>0.32505767731288598</c:v>
                </c:pt>
                <c:pt idx="13">
                  <c:v>1.3488028791790201</c:v>
                </c:pt>
                <c:pt idx="14">
                  <c:v>0.86131124825344296</c:v>
                </c:pt>
                <c:pt idx="15">
                  <c:v>0.97764536135810798</c:v>
                </c:pt>
                <c:pt idx="16">
                  <c:v>1.1803844231762399</c:v>
                </c:pt>
                <c:pt idx="17">
                  <c:v>1.4700689963237901</c:v>
                </c:pt>
                <c:pt idx="18">
                  <c:v>1.41949665803873</c:v>
                </c:pt>
                <c:pt idx="19">
                  <c:v>1.3840435091268299</c:v>
                </c:pt>
                <c:pt idx="20">
                  <c:v>1.09015117944819</c:v>
                </c:pt>
                <c:pt idx="21">
                  <c:v>1.7293913819498901</c:v>
                </c:pt>
                <c:pt idx="22">
                  <c:v>1.4033875059343699</c:v>
                </c:pt>
                <c:pt idx="23">
                  <c:v>2.1081232386368298</c:v>
                </c:pt>
                <c:pt idx="24">
                  <c:v>1.1265638905772499</c:v>
                </c:pt>
                <c:pt idx="25">
                  <c:v>2.10424913173311</c:v>
                </c:pt>
                <c:pt idx="26">
                  <c:v>1.95133079175084</c:v>
                </c:pt>
                <c:pt idx="27">
                  <c:v>2.0637510905112402</c:v>
                </c:pt>
                <c:pt idx="28">
                  <c:v>1.9443572875081601</c:v>
                </c:pt>
                <c:pt idx="29">
                  <c:v>1.3764714138562599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8B9-4B30-A2BC-2626A8063826}"/>
            </c:ext>
          </c:extLst>
        </c:ser>
        <c:ser>
          <c:idx val="2"/>
          <c:order val="2"/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reproductie!$E$5:$AH$5</c:f>
              <c:numCache>
                <c:formatCode>0.0</c:formatCode>
                <c:ptCount val="30"/>
                <c:pt idx="2">
                  <c:v>6.2727754523387604</c:v>
                </c:pt>
                <c:pt idx="3">
                  <c:v>8.9836063461674094</c:v>
                </c:pt>
                <c:pt idx="4">
                  <c:v>8.4499895532809806</c:v>
                </c:pt>
                <c:pt idx="5">
                  <c:v>11.688643189173501</c:v>
                </c:pt>
                <c:pt idx="6">
                  <c:v>12.320540189769099</c:v>
                </c:pt>
                <c:pt idx="7">
                  <c:v>8.0586231114115492</c:v>
                </c:pt>
                <c:pt idx="8">
                  <c:v>9.3579338285027802</c:v>
                </c:pt>
                <c:pt idx="9">
                  <c:v>19.370696378474801</c:v>
                </c:pt>
                <c:pt idx="10">
                  <c:v>22.809399094960298</c:v>
                </c:pt>
                <c:pt idx="11">
                  <c:v>15.1358395896114</c:v>
                </c:pt>
                <c:pt idx="12">
                  <c:v>5.0886517639318303</c:v>
                </c:pt>
                <c:pt idx="13">
                  <c:v>13.9999709224569</c:v>
                </c:pt>
                <c:pt idx="14">
                  <c:v>10.000432579982499</c:v>
                </c:pt>
                <c:pt idx="15">
                  <c:v>10.6404431016133</c:v>
                </c:pt>
                <c:pt idx="16">
                  <c:v>12.9587444880707</c:v>
                </c:pt>
                <c:pt idx="17">
                  <c:v>14.628983538283499</c:v>
                </c:pt>
                <c:pt idx="18">
                  <c:v>14.508055700223</c:v>
                </c:pt>
                <c:pt idx="19">
                  <c:v>13.5059840269963</c:v>
                </c:pt>
                <c:pt idx="20">
                  <c:v>10.7564774981103</c:v>
                </c:pt>
                <c:pt idx="21">
                  <c:v>16.4895260719798</c:v>
                </c:pt>
                <c:pt idx="22">
                  <c:v>14.126712771668901</c:v>
                </c:pt>
                <c:pt idx="23">
                  <c:v>19.624321996005701</c:v>
                </c:pt>
                <c:pt idx="24">
                  <c:v>11.3026944479317</c:v>
                </c:pt>
                <c:pt idx="25">
                  <c:v>20.3823545053299</c:v>
                </c:pt>
                <c:pt idx="26">
                  <c:v>18.685219935730501</c:v>
                </c:pt>
                <c:pt idx="27">
                  <c:v>20.077284796695501</c:v>
                </c:pt>
                <c:pt idx="28">
                  <c:v>19.153222392504802</c:v>
                </c:pt>
                <c:pt idx="29">
                  <c:v>13.756727620669301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8B9-4B30-A2BC-2626A8063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708920"/>
        <c:axId val="699708136"/>
      </c:scatterChart>
      <c:valAx>
        <c:axId val="699708920"/>
        <c:scaling>
          <c:orientation val="minMax"/>
          <c:max val="2024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08136"/>
        <c:crosses val="autoZero"/>
        <c:crossBetween val="midCat"/>
        <c:majorUnit val="3"/>
        <c:minorUnit val="1"/>
      </c:valAx>
      <c:valAx>
        <c:axId val="699708136"/>
        <c:scaling>
          <c:orientation val="minMax"/>
          <c:max val="2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reproductie-index</a:t>
                </a:r>
              </a:p>
            </c:rich>
          </c:tx>
          <c:layout>
            <c:manualLayout>
              <c:xMode val="edge"/>
              <c:yMode val="edge"/>
              <c:x val="1.5673859880142971E-2"/>
              <c:y val="0.341271074740111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08920"/>
        <c:crosses val="autoZero"/>
        <c:crossBetween val="midCat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800" b="0" i="0" u="none" strike="noStrike" baseline="0">
                <a:effectLst/>
              </a:rPr>
              <a:t>Zanglijster</a:t>
            </a:r>
            <a:r>
              <a:rPr lang="nl-NL"/>
              <a:t>
overleving adult</a:t>
            </a:r>
          </a:p>
        </c:rich>
      </c:tx>
      <c:layout>
        <c:manualLayout>
          <c:xMode val="edge"/>
          <c:yMode val="edge"/>
          <c:x val="0.36081355809905208"/>
          <c:y val="1.9841610707752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37499999999999"/>
          <c:y val="0.15476250450499326"/>
          <c:w val="0.76875000000000004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E6E9-4C33-ACF6-1CC49E0C67A3}"/>
              </c:ext>
            </c:extLst>
          </c:dPt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ad'!$E$21:$AG$21</c:f>
              <c:numCache>
                <c:formatCode>0.00</c:formatCode>
                <c:ptCount val="29"/>
                <c:pt idx="1">
                  <c:v>0.42072809999999999</c:v>
                </c:pt>
                <c:pt idx="2">
                  <c:v>0.43638909999999997</c:v>
                </c:pt>
                <c:pt idx="3">
                  <c:v>0.55940389999999995</c:v>
                </c:pt>
                <c:pt idx="4">
                  <c:v>0.63007570000000002</c:v>
                </c:pt>
                <c:pt idx="5">
                  <c:v>0.44455679999999997</c:v>
                </c:pt>
                <c:pt idx="6">
                  <c:v>0.26165509999999997</c:v>
                </c:pt>
                <c:pt idx="7">
                  <c:v>0.55967199999999995</c:v>
                </c:pt>
                <c:pt idx="8">
                  <c:v>0.32938060000000002</c:v>
                </c:pt>
                <c:pt idx="9">
                  <c:v>0.50730949999999997</c:v>
                </c:pt>
                <c:pt idx="10">
                  <c:v>0.4737941</c:v>
                </c:pt>
                <c:pt idx="11">
                  <c:v>0.29061530000000002</c:v>
                </c:pt>
                <c:pt idx="12">
                  <c:v>0.54354780000000003</c:v>
                </c:pt>
                <c:pt idx="13">
                  <c:v>0.54223690000000002</c:v>
                </c:pt>
                <c:pt idx="14">
                  <c:v>0.25908350000000002</c:v>
                </c:pt>
                <c:pt idx="15">
                  <c:v>0.29652119999999998</c:v>
                </c:pt>
                <c:pt idx="16">
                  <c:v>0.57454510000000003</c:v>
                </c:pt>
                <c:pt idx="17">
                  <c:v>0.49956529999999999</c:v>
                </c:pt>
                <c:pt idx="18">
                  <c:v>0.44366309999999998</c:v>
                </c:pt>
                <c:pt idx="19">
                  <c:v>0.29163670000000003</c:v>
                </c:pt>
                <c:pt idx="20">
                  <c:v>0.6239152</c:v>
                </c:pt>
                <c:pt idx="21">
                  <c:v>0.3981886</c:v>
                </c:pt>
                <c:pt idx="22">
                  <c:v>0.50723549999999995</c:v>
                </c:pt>
                <c:pt idx="23">
                  <c:v>0.33690100000000001</c:v>
                </c:pt>
                <c:pt idx="24">
                  <c:v>0.5064225</c:v>
                </c:pt>
                <c:pt idx="25">
                  <c:v>0.3324858</c:v>
                </c:pt>
                <c:pt idx="26">
                  <c:v>0.35860959999999997</c:v>
                </c:pt>
                <c:pt idx="27">
                  <c:v>0.44680969999999998</c:v>
                </c:pt>
                <c:pt idx="28">
                  <c:v>0.53208149999999999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6E9-4C33-ACF6-1CC49E0C67A3}"/>
            </c:ext>
          </c:extLst>
        </c:ser>
        <c:ser>
          <c:idx val="1"/>
          <c:order val="1"/>
          <c:tx>
            <c:v>lower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ad'!$E$22:$AG$22</c:f>
              <c:numCache>
                <c:formatCode>0.00</c:formatCode>
                <c:ptCount val="29"/>
                <c:pt idx="1">
                  <c:v>0.1218167</c:v>
                </c:pt>
                <c:pt idx="2">
                  <c:v>0.1954283</c:v>
                </c:pt>
                <c:pt idx="3">
                  <c:v>0.26811309999999999</c:v>
                </c:pt>
                <c:pt idx="4">
                  <c:v>0.33045340000000001</c:v>
                </c:pt>
                <c:pt idx="5">
                  <c:v>0.2477713</c:v>
                </c:pt>
                <c:pt idx="6">
                  <c:v>0.13406109999999999</c:v>
                </c:pt>
                <c:pt idx="7">
                  <c:v>0.28953109999999999</c:v>
                </c:pt>
                <c:pt idx="8">
                  <c:v>0.1817182</c:v>
                </c:pt>
                <c:pt idx="9">
                  <c:v>0.29443279999999999</c:v>
                </c:pt>
                <c:pt idx="10">
                  <c:v>0.26578800000000002</c:v>
                </c:pt>
                <c:pt idx="11">
                  <c:v>0.16087779999999999</c:v>
                </c:pt>
                <c:pt idx="12">
                  <c:v>0.33465660000000003</c:v>
                </c:pt>
                <c:pt idx="13">
                  <c:v>0.33230609999999999</c:v>
                </c:pt>
                <c:pt idx="14">
                  <c:v>0.1465284</c:v>
                </c:pt>
                <c:pt idx="15">
                  <c:v>0.1591563</c:v>
                </c:pt>
                <c:pt idx="16">
                  <c:v>0.32938020000000001</c:v>
                </c:pt>
                <c:pt idx="17">
                  <c:v>0.30248059999999999</c:v>
                </c:pt>
                <c:pt idx="18">
                  <c:v>0.26417829999999998</c:v>
                </c:pt>
                <c:pt idx="19">
                  <c:v>0.1777821</c:v>
                </c:pt>
                <c:pt idx="20">
                  <c:v>0.39222829999999997</c:v>
                </c:pt>
                <c:pt idx="21">
                  <c:v>0.25937339999999998</c:v>
                </c:pt>
                <c:pt idx="22">
                  <c:v>0.33550799999999997</c:v>
                </c:pt>
                <c:pt idx="23">
                  <c:v>0.2136479</c:v>
                </c:pt>
                <c:pt idx="24">
                  <c:v>0.30524610000000002</c:v>
                </c:pt>
                <c:pt idx="25">
                  <c:v>0.20673069999999999</c:v>
                </c:pt>
                <c:pt idx="26">
                  <c:v>0.22249060000000001</c:v>
                </c:pt>
                <c:pt idx="27">
                  <c:v>0.29034729999999997</c:v>
                </c:pt>
                <c:pt idx="28">
                  <c:v>0.32468740000000001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6E9-4C33-ACF6-1CC49E0C67A3}"/>
            </c:ext>
          </c:extLst>
        </c:ser>
        <c:ser>
          <c:idx val="2"/>
          <c:order val="2"/>
          <c:tx>
            <c:v>upper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ad'!$E$23:$AG$23</c:f>
              <c:numCache>
                <c:formatCode>0.00</c:formatCode>
                <c:ptCount val="29"/>
                <c:pt idx="1">
                  <c:v>0.79179310000000003</c:v>
                </c:pt>
                <c:pt idx="2">
                  <c:v>0.71165929999999999</c:v>
                </c:pt>
                <c:pt idx="3">
                  <c:v>0.81482969999999999</c:v>
                </c:pt>
                <c:pt idx="4">
                  <c:v>0.85460910000000001</c:v>
                </c:pt>
                <c:pt idx="5">
                  <c:v>0.6604179</c:v>
                </c:pt>
                <c:pt idx="6">
                  <c:v>0.44787779999999999</c:v>
                </c:pt>
                <c:pt idx="7">
                  <c:v>0.79856090000000002</c:v>
                </c:pt>
                <c:pt idx="8">
                  <c:v>0.52068170000000003</c:v>
                </c:pt>
                <c:pt idx="9">
                  <c:v>0.7175684</c:v>
                </c:pt>
                <c:pt idx="10">
                  <c:v>0.69131180000000003</c:v>
                </c:pt>
                <c:pt idx="11">
                  <c:v>0.46677790000000002</c:v>
                </c:pt>
                <c:pt idx="12">
                  <c:v>0.73816749999999998</c:v>
                </c:pt>
                <c:pt idx="13">
                  <c:v>0.73816939999999998</c:v>
                </c:pt>
                <c:pt idx="14">
                  <c:v>0.41595949999999998</c:v>
                </c:pt>
                <c:pt idx="15">
                  <c:v>0.48417539999999998</c:v>
                </c:pt>
                <c:pt idx="16">
                  <c:v>0.78781900000000005</c:v>
                </c:pt>
                <c:pt idx="17">
                  <c:v>0.69678519999999999</c:v>
                </c:pt>
                <c:pt idx="18">
                  <c:v>0.63916609999999996</c:v>
                </c:pt>
                <c:pt idx="19">
                  <c:v>0.4394363</c:v>
                </c:pt>
                <c:pt idx="20">
                  <c:v>0.81005309999999997</c:v>
                </c:pt>
                <c:pt idx="21">
                  <c:v>0.55556749999999999</c:v>
                </c:pt>
                <c:pt idx="22">
                  <c:v>0.67727230000000005</c:v>
                </c:pt>
                <c:pt idx="23">
                  <c:v>0.48720400000000003</c:v>
                </c:pt>
                <c:pt idx="24">
                  <c:v>0.70554030000000001</c:v>
                </c:pt>
                <c:pt idx="25">
                  <c:v>0.48770720000000001</c:v>
                </c:pt>
                <c:pt idx="26">
                  <c:v>0.52208639999999995</c:v>
                </c:pt>
                <c:pt idx="27">
                  <c:v>0.61456909999999998</c:v>
                </c:pt>
                <c:pt idx="28">
                  <c:v>0.72895319999999997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6E9-4C33-ACF6-1CC49E0C6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737144"/>
        <c:axId val="699728128"/>
      </c:scatterChart>
      <c:valAx>
        <c:axId val="699737144"/>
        <c:scaling>
          <c:orientation val="minMax"/>
          <c:max val="2023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28128"/>
        <c:crosses val="autoZero"/>
        <c:crossBetween val="midCat"/>
        <c:majorUnit val="3"/>
        <c:minorUnit val="1"/>
      </c:valAx>
      <c:valAx>
        <c:axId val="699728128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jaarlijkse overlevingskans</a:t>
                </a:r>
              </a:p>
            </c:rich>
          </c:tx>
          <c:layout>
            <c:manualLayout>
              <c:xMode val="edge"/>
              <c:yMode val="edge"/>
              <c:x val="1.5625E-2"/>
              <c:y val="0.24278556089579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37144"/>
        <c:crosses val="autoZero"/>
        <c:crossBetween val="midCat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800" b="0" i="0" u="none" strike="noStrike" baseline="0">
                <a:effectLst/>
              </a:rPr>
              <a:t>Zanglijster</a:t>
            </a:r>
            <a:r>
              <a:rPr lang="nl-NL"/>
              <a:t>
overleving eerstejaars</a:t>
            </a:r>
          </a:p>
        </c:rich>
      </c:tx>
      <c:layout>
        <c:manualLayout>
          <c:xMode val="edge"/>
          <c:yMode val="edge"/>
          <c:x val="0.36081355809905208"/>
          <c:y val="1.9841610707752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37499999999999"/>
          <c:y val="0.15476250450499326"/>
          <c:w val="0.76875000000000004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88E3-4FCF-9C8B-D312F90D7319}"/>
              </c:ext>
            </c:extLst>
          </c:dPt>
          <c:dPt>
            <c:idx val="1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88E3-4FCF-9C8B-D312F90D7319}"/>
              </c:ext>
            </c:extLst>
          </c:dPt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juv'!$E$21:$AG$21</c:f>
              <c:numCache>
                <c:formatCode>0.00</c:formatCode>
                <c:ptCount val="29"/>
                <c:pt idx="0">
                  <c:v>0.28464899999999999</c:v>
                </c:pt>
                <c:pt idx="1">
                  <c:v>8.9388300000000004E-2</c:v>
                </c:pt>
                <c:pt idx="3">
                  <c:v>7.8044100000000005E-2</c:v>
                </c:pt>
                <c:pt idx="4">
                  <c:v>0.12343800000000001</c:v>
                </c:pt>
                <c:pt idx="5">
                  <c:v>5.65417E-2</c:v>
                </c:pt>
                <c:pt idx="6">
                  <c:v>0.14973410000000001</c:v>
                </c:pt>
                <c:pt idx="8">
                  <c:v>0.1649024</c:v>
                </c:pt>
                <c:pt idx="10">
                  <c:v>6.6973900000000003E-2</c:v>
                </c:pt>
                <c:pt idx="11">
                  <c:v>0.25937399999999999</c:v>
                </c:pt>
                <c:pt idx="12">
                  <c:v>7.7507000000000006E-2</c:v>
                </c:pt>
                <c:pt idx="13">
                  <c:v>6.7827999999999999E-2</c:v>
                </c:pt>
                <c:pt idx="14">
                  <c:v>0.10745250000000001</c:v>
                </c:pt>
                <c:pt idx="15">
                  <c:v>5.9582200000000002E-2</c:v>
                </c:pt>
                <c:pt idx="16">
                  <c:v>0.18912660000000001</c:v>
                </c:pt>
                <c:pt idx="17">
                  <c:v>6.5504599999999996E-2</c:v>
                </c:pt>
                <c:pt idx="18">
                  <c:v>0.2218927</c:v>
                </c:pt>
                <c:pt idx="19">
                  <c:v>0.1320896</c:v>
                </c:pt>
                <c:pt idx="20">
                  <c:v>0.18093339999999999</c:v>
                </c:pt>
                <c:pt idx="21">
                  <c:v>9.9556400000000003E-2</c:v>
                </c:pt>
                <c:pt idx="22">
                  <c:v>0.1601416</c:v>
                </c:pt>
                <c:pt idx="24">
                  <c:v>9.04977E-2</c:v>
                </c:pt>
                <c:pt idx="25">
                  <c:v>0.13513549999999999</c:v>
                </c:pt>
                <c:pt idx="26">
                  <c:v>0.2474073</c:v>
                </c:pt>
                <c:pt idx="27">
                  <c:v>0.1122684</c:v>
                </c:pt>
                <c:pt idx="28">
                  <c:v>6.5227999999999994E-2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8E3-4FCF-9C8B-D312F90D7319}"/>
            </c:ext>
          </c:extLst>
        </c:ser>
        <c:ser>
          <c:idx val="1"/>
          <c:order val="1"/>
          <c:tx>
            <c:v>lower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juv'!$E$22:$AG$22</c:f>
              <c:numCache>
                <c:formatCode>0.00</c:formatCode>
                <c:ptCount val="29"/>
                <c:pt idx="0">
                  <c:v>2.80066E-2</c:v>
                </c:pt>
                <c:pt idx="1">
                  <c:v>1.13928E-2</c:v>
                </c:pt>
                <c:pt idx="3">
                  <c:v>1.82544E-2</c:v>
                </c:pt>
                <c:pt idx="4">
                  <c:v>2.80866E-2</c:v>
                </c:pt>
                <c:pt idx="5">
                  <c:v>1.3248100000000001E-2</c:v>
                </c:pt>
                <c:pt idx="6">
                  <c:v>6.1437600000000002E-2</c:v>
                </c:pt>
                <c:pt idx="8">
                  <c:v>6.2708299999999995E-2</c:v>
                </c:pt>
                <c:pt idx="10">
                  <c:v>1.5637999999999999E-2</c:v>
                </c:pt>
                <c:pt idx="11">
                  <c:v>0.125778</c:v>
                </c:pt>
                <c:pt idx="12">
                  <c:v>2.3391700000000001E-2</c:v>
                </c:pt>
                <c:pt idx="13">
                  <c:v>1.5801699999999998E-2</c:v>
                </c:pt>
                <c:pt idx="14">
                  <c:v>3.1832899999999997E-2</c:v>
                </c:pt>
                <c:pt idx="15">
                  <c:v>1.40652E-2</c:v>
                </c:pt>
                <c:pt idx="16">
                  <c:v>7.7508300000000002E-2</c:v>
                </c:pt>
                <c:pt idx="17">
                  <c:v>1.53729E-2</c:v>
                </c:pt>
                <c:pt idx="18">
                  <c:v>9.5133200000000001E-2</c:v>
                </c:pt>
                <c:pt idx="19">
                  <c:v>4.61149E-2</c:v>
                </c:pt>
                <c:pt idx="20">
                  <c:v>9.0543299999999993E-2</c:v>
                </c:pt>
                <c:pt idx="21">
                  <c:v>2.9955499999999999E-2</c:v>
                </c:pt>
                <c:pt idx="22">
                  <c:v>6.5678899999999998E-2</c:v>
                </c:pt>
                <c:pt idx="24">
                  <c:v>3.1553499999999998E-2</c:v>
                </c:pt>
                <c:pt idx="25">
                  <c:v>5.1697399999999998E-2</c:v>
                </c:pt>
                <c:pt idx="26">
                  <c:v>0.1230306</c:v>
                </c:pt>
                <c:pt idx="27">
                  <c:v>3.8819100000000002E-2</c:v>
                </c:pt>
                <c:pt idx="28">
                  <c:v>1.50759E-2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8E3-4FCF-9C8B-D312F90D7319}"/>
            </c:ext>
          </c:extLst>
        </c:ser>
        <c:ser>
          <c:idx val="2"/>
          <c:order val="2"/>
          <c:tx>
            <c:v>upper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juv'!$E$23:$AG$23</c:f>
              <c:numCache>
                <c:formatCode>0.00</c:formatCode>
                <c:ptCount val="29"/>
                <c:pt idx="0">
                  <c:v>0.84604000000000001</c:v>
                </c:pt>
                <c:pt idx="1">
                  <c:v>0.45538410000000001</c:v>
                </c:pt>
                <c:pt idx="3">
                  <c:v>0.27817750000000002</c:v>
                </c:pt>
                <c:pt idx="4">
                  <c:v>0.40695589999999998</c:v>
                </c:pt>
                <c:pt idx="5">
                  <c:v>0.2110534</c:v>
                </c:pt>
                <c:pt idx="6">
                  <c:v>0.32146449999999999</c:v>
                </c:pt>
                <c:pt idx="8">
                  <c:v>0.36821340000000002</c:v>
                </c:pt>
                <c:pt idx="10">
                  <c:v>0.24490509999999999</c:v>
                </c:pt>
                <c:pt idx="11">
                  <c:v>0.46017619999999998</c:v>
                </c:pt>
                <c:pt idx="12">
                  <c:v>0.22763449999999999</c:v>
                </c:pt>
                <c:pt idx="13">
                  <c:v>0.24798790000000001</c:v>
                </c:pt>
                <c:pt idx="14">
                  <c:v>0.3059423</c:v>
                </c:pt>
                <c:pt idx="15">
                  <c:v>0.21959090000000001</c:v>
                </c:pt>
                <c:pt idx="16">
                  <c:v>0.3930052</c:v>
                </c:pt>
                <c:pt idx="17">
                  <c:v>0.23937310000000001</c:v>
                </c:pt>
                <c:pt idx="18">
                  <c:v>0.43614269999999999</c:v>
                </c:pt>
                <c:pt idx="19">
                  <c:v>0.32392169999999998</c:v>
                </c:pt>
                <c:pt idx="20">
                  <c:v>0.32892440000000001</c:v>
                </c:pt>
                <c:pt idx="21">
                  <c:v>0.28359489999999998</c:v>
                </c:pt>
                <c:pt idx="22">
                  <c:v>0.34089550000000002</c:v>
                </c:pt>
                <c:pt idx="24">
                  <c:v>0.2330556</c:v>
                </c:pt>
                <c:pt idx="25">
                  <c:v>0.30931530000000002</c:v>
                </c:pt>
                <c:pt idx="26">
                  <c:v>0.4351333</c:v>
                </c:pt>
                <c:pt idx="27">
                  <c:v>0.28367520000000002</c:v>
                </c:pt>
                <c:pt idx="28">
                  <c:v>0.241337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8E3-4FCF-9C8B-D312F90D7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728912"/>
        <c:axId val="699729304"/>
      </c:scatterChart>
      <c:valAx>
        <c:axId val="699728912"/>
        <c:scaling>
          <c:orientation val="minMax"/>
          <c:max val="2023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29304"/>
        <c:crosses val="autoZero"/>
        <c:crossBetween val="midCat"/>
        <c:majorUnit val="3"/>
        <c:minorUnit val="1"/>
      </c:valAx>
      <c:valAx>
        <c:axId val="699729304"/>
        <c:scaling>
          <c:orientation val="minMax"/>
          <c:max val="0.60000000000000009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jaarlijkse overlevingskans</a:t>
                </a:r>
              </a:p>
            </c:rich>
          </c:tx>
          <c:layout>
            <c:manualLayout>
              <c:xMode val="edge"/>
              <c:yMode val="edge"/>
              <c:x val="1.5625E-2"/>
              <c:y val="0.24278556089579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28912"/>
        <c:crosses val="autoZero"/>
        <c:crossBetween val="midCat"/>
        <c:majorUnit val="0.2"/>
        <c:minorUnit val="0.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Rietzanger
reproductie</a:t>
            </a:r>
          </a:p>
        </c:rich>
      </c:tx>
      <c:layout>
        <c:manualLayout>
          <c:xMode val="edge"/>
          <c:yMode val="edge"/>
          <c:x val="0.38244569258194261"/>
          <c:y val="1.98411443111095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22307023908701"/>
          <c:y val="0.15476250450499326"/>
          <c:w val="0.78167817759981373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545D-4427-B18F-CB28FCFBE47C}"/>
              </c:ext>
            </c:extLst>
          </c:dPt>
          <c:dPt>
            <c:idx val="1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545D-4427-B18F-CB28FCFBE47C}"/>
              </c:ext>
            </c:extLst>
          </c:dPt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reproductie!$E$24:$AH$24</c:f>
              <c:numCache>
                <c:formatCode>0.00</c:formatCode>
                <c:ptCount val="30"/>
                <c:pt idx="0">
                  <c:v>3.0111325210422399</c:v>
                </c:pt>
                <c:pt idx="1">
                  <c:v>2.8490393716137801</c:v>
                </c:pt>
                <c:pt idx="2">
                  <c:v>1.3334128484160399</c:v>
                </c:pt>
                <c:pt idx="3">
                  <c:v>1.6210481856016601</c:v>
                </c:pt>
                <c:pt idx="4">
                  <c:v>2.3070760969544</c:v>
                </c:pt>
                <c:pt idx="5">
                  <c:v>1.67469416472692</c:v>
                </c:pt>
                <c:pt idx="6">
                  <c:v>1.69377859438852</c:v>
                </c:pt>
                <c:pt idx="7">
                  <c:v>1.8156116709046199</c:v>
                </c:pt>
                <c:pt idx="8">
                  <c:v>2.3533737324428299</c:v>
                </c:pt>
                <c:pt idx="9">
                  <c:v>2.2201939013794298</c:v>
                </c:pt>
                <c:pt idx="10">
                  <c:v>2.1964019852850201</c:v>
                </c:pt>
                <c:pt idx="11">
                  <c:v>1.69642975750999</c:v>
                </c:pt>
                <c:pt idx="12">
                  <c:v>1.65487445894075</c:v>
                </c:pt>
                <c:pt idx="13">
                  <c:v>1.83310399480535</c:v>
                </c:pt>
                <c:pt idx="14">
                  <c:v>2.4272721072901899</c:v>
                </c:pt>
                <c:pt idx="15">
                  <c:v>2.3955716692286599</c:v>
                </c:pt>
                <c:pt idx="16">
                  <c:v>1.59560539354711</c:v>
                </c:pt>
                <c:pt idx="17">
                  <c:v>1.7030122075501499</c:v>
                </c:pt>
                <c:pt idx="18">
                  <c:v>1.8443207178541401</c:v>
                </c:pt>
                <c:pt idx="19">
                  <c:v>1.4808370283647001</c:v>
                </c:pt>
                <c:pt idx="20">
                  <c:v>2.0628285845000298</c:v>
                </c:pt>
                <c:pt idx="21">
                  <c:v>1.7951741023232</c:v>
                </c:pt>
                <c:pt idx="22">
                  <c:v>1.7219840337966901</c:v>
                </c:pt>
                <c:pt idx="23">
                  <c:v>2.2383194288313599</c:v>
                </c:pt>
                <c:pt idx="24">
                  <c:v>2.2328012263065</c:v>
                </c:pt>
                <c:pt idx="25">
                  <c:v>2.17056272767439</c:v>
                </c:pt>
                <c:pt idx="26">
                  <c:v>1.16042366142174</c:v>
                </c:pt>
                <c:pt idx="27">
                  <c:v>1.29004356269084</c:v>
                </c:pt>
                <c:pt idx="28">
                  <c:v>1.44471239151833</c:v>
                </c:pt>
                <c:pt idx="29">
                  <c:v>1.38729932639474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45D-4427-B18F-CB28FCFBE47C}"/>
            </c:ext>
          </c:extLst>
        </c:ser>
        <c:ser>
          <c:idx val="1"/>
          <c:order val="1"/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reproductie!$E$25:$AH$25</c:f>
              <c:numCache>
                <c:formatCode>0.00</c:formatCode>
                <c:ptCount val="30"/>
                <c:pt idx="0">
                  <c:v>1.8329401455863299</c:v>
                </c:pt>
                <c:pt idx="1">
                  <c:v>1.9392277481907201</c:v>
                </c:pt>
                <c:pt idx="2">
                  <c:v>1.01109228592744</c:v>
                </c:pt>
                <c:pt idx="3">
                  <c:v>1.15873778836068</c:v>
                </c:pt>
                <c:pt idx="4">
                  <c:v>1.64789807382558</c:v>
                </c:pt>
                <c:pt idx="5">
                  <c:v>1.27868590702782</c:v>
                </c:pt>
                <c:pt idx="6">
                  <c:v>1.3322318414315499</c:v>
                </c:pt>
                <c:pt idx="7">
                  <c:v>1.4016920729087201</c:v>
                </c:pt>
                <c:pt idx="8">
                  <c:v>1.8206338529342101</c:v>
                </c:pt>
                <c:pt idx="9">
                  <c:v>1.7344841058382801</c:v>
                </c:pt>
                <c:pt idx="10">
                  <c:v>1.75760892460941</c:v>
                </c:pt>
                <c:pt idx="11">
                  <c:v>1.29219162409391</c:v>
                </c:pt>
                <c:pt idx="12">
                  <c:v>1.2618627287061699</c:v>
                </c:pt>
                <c:pt idx="13">
                  <c:v>1.38927655535217</c:v>
                </c:pt>
                <c:pt idx="14">
                  <c:v>1.8973728996346599</c:v>
                </c:pt>
                <c:pt idx="15">
                  <c:v>1.89649623282796</c:v>
                </c:pt>
                <c:pt idx="16">
                  <c:v>1.2829544529374699</c:v>
                </c:pt>
                <c:pt idx="17">
                  <c:v>1.38688437931236</c:v>
                </c:pt>
                <c:pt idx="18">
                  <c:v>1.43385290076478</c:v>
                </c:pt>
                <c:pt idx="19">
                  <c:v>1.18357745842123</c:v>
                </c:pt>
                <c:pt idx="20">
                  <c:v>1.6559054714405199</c:v>
                </c:pt>
                <c:pt idx="21">
                  <c:v>1.43108809645739</c:v>
                </c:pt>
                <c:pt idx="22">
                  <c:v>1.3864072054734999</c:v>
                </c:pt>
                <c:pt idx="23">
                  <c:v>1.8295033370228599</c:v>
                </c:pt>
                <c:pt idx="24">
                  <c:v>1.7802941255187601</c:v>
                </c:pt>
                <c:pt idx="25">
                  <c:v>1.75030199246681</c:v>
                </c:pt>
                <c:pt idx="26">
                  <c:v>0.94828199022862003</c:v>
                </c:pt>
                <c:pt idx="27">
                  <c:v>1.04542487162764</c:v>
                </c:pt>
                <c:pt idx="28">
                  <c:v>1.1599275903666399</c:v>
                </c:pt>
                <c:pt idx="29">
                  <c:v>1.12293372448218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45D-4427-B18F-CB28FCFBE47C}"/>
            </c:ext>
          </c:extLst>
        </c:ser>
        <c:ser>
          <c:idx val="2"/>
          <c:order val="2"/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reproductie!$E$26:$AH$26</c:f>
              <c:numCache>
                <c:formatCode>0.00</c:formatCode>
                <c:ptCount val="30"/>
                <c:pt idx="0">
                  <c:v>5.1784733564709198</c:v>
                </c:pt>
                <c:pt idx="1">
                  <c:v>4.2823102349866096</c:v>
                </c:pt>
                <c:pt idx="2">
                  <c:v>1.7659452390657999</c:v>
                </c:pt>
                <c:pt idx="3">
                  <c:v>2.2885241435785399</c:v>
                </c:pt>
                <c:pt idx="4">
                  <c:v>3.2695356463898202</c:v>
                </c:pt>
                <c:pt idx="5">
                  <c:v>2.2030348264905002</c:v>
                </c:pt>
                <c:pt idx="6">
                  <c:v>2.1599861043848398</c:v>
                </c:pt>
                <c:pt idx="7">
                  <c:v>2.3613703668008101</c:v>
                </c:pt>
                <c:pt idx="8">
                  <c:v>3.0555841960855199</c:v>
                </c:pt>
                <c:pt idx="9">
                  <c:v>2.8530330651442801</c:v>
                </c:pt>
                <c:pt idx="10">
                  <c:v>2.7540739272165502</c:v>
                </c:pt>
                <c:pt idx="11">
                  <c:v>2.2341308295540498</c:v>
                </c:pt>
                <c:pt idx="12">
                  <c:v>2.1801477836125298</c:v>
                </c:pt>
                <c:pt idx="13">
                  <c:v>2.42872529856449</c:v>
                </c:pt>
                <c:pt idx="14">
                  <c:v>3.1183037373026101</c:v>
                </c:pt>
                <c:pt idx="15">
                  <c:v>3.0365159563789499</c:v>
                </c:pt>
                <c:pt idx="16">
                  <c:v>1.9880412573420301</c:v>
                </c:pt>
                <c:pt idx="17">
                  <c:v>2.0954127880050102</c:v>
                </c:pt>
                <c:pt idx="18">
                  <c:v>2.3814223357681201</c:v>
                </c:pt>
                <c:pt idx="19">
                  <c:v>1.8568786019244199</c:v>
                </c:pt>
                <c:pt idx="20">
                  <c:v>2.5775811148100698</c:v>
                </c:pt>
                <c:pt idx="21">
                  <c:v>2.2586877933193801</c:v>
                </c:pt>
                <c:pt idx="22">
                  <c:v>2.1440972000724798</c:v>
                </c:pt>
                <c:pt idx="23">
                  <c:v>2.7463504488424202</c:v>
                </c:pt>
                <c:pt idx="24">
                  <c:v>2.8116097235344601</c:v>
                </c:pt>
                <c:pt idx="25">
                  <c:v>2.7006121188277699</c:v>
                </c:pt>
                <c:pt idx="26">
                  <c:v>1.4214637241102701</c:v>
                </c:pt>
                <c:pt idx="27">
                  <c:v>1.5939657452932601</c:v>
                </c:pt>
                <c:pt idx="28">
                  <c:v>1.8029937076820299</c:v>
                </c:pt>
                <c:pt idx="29">
                  <c:v>1.71663391270565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45D-4427-B18F-CB28FCFBE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748904"/>
        <c:axId val="699739104"/>
      </c:scatterChart>
      <c:valAx>
        <c:axId val="699748904"/>
        <c:scaling>
          <c:orientation val="minMax"/>
          <c:max val="2024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39104"/>
        <c:crosses val="autoZero"/>
        <c:crossBetween val="midCat"/>
        <c:majorUnit val="3"/>
        <c:minorUnit val="1"/>
      </c:valAx>
      <c:valAx>
        <c:axId val="699739104"/>
        <c:scaling>
          <c:orientation val="minMax"/>
          <c:max val="4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reproductie-index</a:t>
                </a:r>
              </a:p>
            </c:rich>
          </c:tx>
          <c:layout>
            <c:manualLayout>
              <c:xMode val="edge"/>
              <c:yMode val="edge"/>
              <c:x val="1.5673859880142971E-2"/>
              <c:y val="0.3412710747401116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48904"/>
        <c:crosses val="autoZero"/>
        <c:crossBetween val="midCat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800" b="0" i="0" u="none" strike="noStrike" baseline="0">
                <a:effectLst/>
              </a:rPr>
              <a:t>Rietzanger</a:t>
            </a:r>
            <a:r>
              <a:rPr lang="nl-NL"/>
              <a:t>
overleving adult</a:t>
            </a:r>
          </a:p>
        </c:rich>
      </c:tx>
      <c:layout>
        <c:manualLayout>
          <c:xMode val="edge"/>
          <c:yMode val="edge"/>
          <c:x val="0.36081355809905208"/>
          <c:y val="1.9841610707752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37499999999999"/>
          <c:y val="0.15476250450499326"/>
          <c:w val="0.76875000000000004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F830-440E-B716-BE18AE3439EE}"/>
              </c:ext>
            </c:extLst>
          </c:dPt>
          <c:dPt>
            <c:idx val="1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F830-440E-B716-BE18AE3439EE}"/>
              </c:ext>
            </c:extLst>
          </c:dPt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ad'!$E$24:$AG$24</c:f>
              <c:numCache>
                <c:formatCode>0.00</c:formatCode>
                <c:ptCount val="29"/>
                <c:pt idx="0">
                  <c:v>8.4599499999999994E-2</c:v>
                </c:pt>
                <c:pt idx="1">
                  <c:v>0.14676800000000001</c:v>
                </c:pt>
                <c:pt idx="2">
                  <c:v>0.3119381</c:v>
                </c:pt>
                <c:pt idx="3">
                  <c:v>0.2094674</c:v>
                </c:pt>
                <c:pt idx="4">
                  <c:v>0.39633659999999998</c:v>
                </c:pt>
                <c:pt idx="5">
                  <c:v>0.46764040000000001</c:v>
                </c:pt>
                <c:pt idx="6">
                  <c:v>0.30506080000000002</c:v>
                </c:pt>
                <c:pt idx="7">
                  <c:v>0.3392559</c:v>
                </c:pt>
                <c:pt idx="8">
                  <c:v>0.27542549999999999</c:v>
                </c:pt>
                <c:pt idx="9">
                  <c:v>0.37067030000000001</c:v>
                </c:pt>
                <c:pt idx="10">
                  <c:v>0.2377725</c:v>
                </c:pt>
                <c:pt idx="11">
                  <c:v>0.45713549999999997</c:v>
                </c:pt>
                <c:pt idx="12">
                  <c:v>0.29861399999999999</c:v>
                </c:pt>
                <c:pt idx="13">
                  <c:v>0.35000189999999998</c:v>
                </c:pt>
                <c:pt idx="14">
                  <c:v>0.34131810000000001</c:v>
                </c:pt>
                <c:pt idx="15">
                  <c:v>0.3904802</c:v>
                </c:pt>
                <c:pt idx="16">
                  <c:v>0.35849370000000003</c:v>
                </c:pt>
                <c:pt idx="17">
                  <c:v>0.15529850000000001</c:v>
                </c:pt>
                <c:pt idx="18">
                  <c:v>0.37417250000000002</c:v>
                </c:pt>
                <c:pt idx="19">
                  <c:v>0.29452840000000002</c:v>
                </c:pt>
                <c:pt idx="20">
                  <c:v>0.30803199999999997</c:v>
                </c:pt>
                <c:pt idx="21">
                  <c:v>0.3968429</c:v>
                </c:pt>
                <c:pt idx="22">
                  <c:v>0.37678719999999999</c:v>
                </c:pt>
                <c:pt idx="23">
                  <c:v>0.22553480000000001</c:v>
                </c:pt>
                <c:pt idx="24">
                  <c:v>0.40892329999999999</c:v>
                </c:pt>
                <c:pt idx="25">
                  <c:v>0.43583559999999999</c:v>
                </c:pt>
                <c:pt idx="26">
                  <c:v>0.33154240000000001</c:v>
                </c:pt>
                <c:pt idx="27">
                  <c:v>0.28541840000000002</c:v>
                </c:pt>
                <c:pt idx="28">
                  <c:v>0.37667020000000001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830-440E-B716-BE18AE3439EE}"/>
            </c:ext>
          </c:extLst>
        </c:ser>
        <c:ser>
          <c:idx val="1"/>
          <c:order val="1"/>
          <c:tx>
            <c:v>lower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ad'!$E$25:$AG$25</c:f>
              <c:numCache>
                <c:formatCode>0.00</c:formatCode>
                <c:ptCount val="29"/>
                <c:pt idx="0">
                  <c:v>1.1027800000000001E-2</c:v>
                </c:pt>
                <c:pt idx="1">
                  <c:v>5.3030500000000001E-2</c:v>
                </c:pt>
                <c:pt idx="2">
                  <c:v>0.2006202</c:v>
                </c:pt>
                <c:pt idx="3">
                  <c:v>0.1181326</c:v>
                </c:pt>
                <c:pt idx="4">
                  <c:v>0.2654263</c:v>
                </c:pt>
                <c:pt idx="5">
                  <c:v>0.34917700000000002</c:v>
                </c:pt>
                <c:pt idx="6">
                  <c:v>0.22870799999999999</c:v>
                </c:pt>
                <c:pt idx="7">
                  <c:v>0.25247969999999997</c:v>
                </c:pt>
                <c:pt idx="8">
                  <c:v>0.1981097</c:v>
                </c:pt>
                <c:pt idx="9">
                  <c:v>0.26686140000000003</c:v>
                </c:pt>
                <c:pt idx="10">
                  <c:v>0.17416119999999999</c:v>
                </c:pt>
                <c:pt idx="11">
                  <c:v>0.33934920000000002</c:v>
                </c:pt>
                <c:pt idx="12">
                  <c:v>0.20620140000000001</c:v>
                </c:pt>
                <c:pt idx="13">
                  <c:v>0.2481273</c:v>
                </c:pt>
                <c:pt idx="14">
                  <c:v>0.25427929999999999</c:v>
                </c:pt>
                <c:pt idx="15">
                  <c:v>0.30292740000000001</c:v>
                </c:pt>
                <c:pt idx="16">
                  <c:v>0.27717009999999997</c:v>
                </c:pt>
                <c:pt idx="17">
                  <c:v>0.1125046</c:v>
                </c:pt>
                <c:pt idx="18">
                  <c:v>0.28154630000000003</c:v>
                </c:pt>
                <c:pt idx="19">
                  <c:v>0.2257999</c:v>
                </c:pt>
                <c:pt idx="20">
                  <c:v>0.23889369999999999</c:v>
                </c:pt>
                <c:pt idx="21">
                  <c:v>0.31319540000000001</c:v>
                </c:pt>
                <c:pt idx="22">
                  <c:v>0.29821330000000001</c:v>
                </c:pt>
                <c:pt idx="23">
                  <c:v>0.16968030000000001</c:v>
                </c:pt>
                <c:pt idx="24">
                  <c:v>0.31911529999999999</c:v>
                </c:pt>
                <c:pt idx="25">
                  <c:v>0.3516533</c:v>
                </c:pt>
                <c:pt idx="26">
                  <c:v>0.2677023</c:v>
                </c:pt>
                <c:pt idx="27">
                  <c:v>0.2276019</c:v>
                </c:pt>
                <c:pt idx="28">
                  <c:v>0.2914834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830-440E-B716-BE18AE3439EE}"/>
            </c:ext>
          </c:extLst>
        </c:ser>
        <c:ser>
          <c:idx val="2"/>
          <c:order val="2"/>
          <c:tx>
            <c:v>upper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ad'!$E$26:$AG$26</c:f>
              <c:numCache>
                <c:formatCode>0.00</c:formatCode>
                <c:ptCount val="29"/>
                <c:pt idx="0">
                  <c:v>0.43373679999999998</c:v>
                </c:pt>
                <c:pt idx="1">
                  <c:v>0.34570830000000002</c:v>
                </c:pt>
                <c:pt idx="2">
                  <c:v>0.45023400000000002</c:v>
                </c:pt>
                <c:pt idx="3">
                  <c:v>0.34388170000000001</c:v>
                </c:pt>
                <c:pt idx="4">
                  <c:v>0.54399779999999998</c:v>
                </c:pt>
                <c:pt idx="5">
                  <c:v>0.5898679</c:v>
                </c:pt>
                <c:pt idx="6">
                  <c:v>0.39388630000000002</c:v>
                </c:pt>
                <c:pt idx="7">
                  <c:v>0.4383666</c:v>
                </c:pt>
                <c:pt idx="8">
                  <c:v>0.3690291</c:v>
                </c:pt>
                <c:pt idx="9">
                  <c:v>0.48798239999999998</c:v>
                </c:pt>
                <c:pt idx="10">
                  <c:v>0.31573489999999999</c:v>
                </c:pt>
                <c:pt idx="11">
                  <c:v>0.57991789999999999</c:v>
                </c:pt>
                <c:pt idx="12">
                  <c:v>0.41099910000000001</c:v>
                </c:pt>
                <c:pt idx="13">
                  <c:v>0.46768599999999999</c:v>
                </c:pt>
                <c:pt idx="14">
                  <c:v>0.44054900000000002</c:v>
                </c:pt>
                <c:pt idx="15">
                  <c:v>0.48570580000000002</c:v>
                </c:pt>
                <c:pt idx="16">
                  <c:v>0.44886100000000001</c:v>
                </c:pt>
                <c:pt idx="17">
                  <c:v>0.2105091</c:v>
                </c:pt>
                <c:pt idx="18">
                  <c:v>0.47703830000000003</c:v>
                </c:pt>
                <c:pt idx="19">
                  <c:v>0.37406869999999998</c:v>
                </c:pt>
                <c:pt idx="20">
                  <c:v>0.38700519999999999</c:v>
                </c:pt>
                <c:pt idx="21">
                  <c:v>0.48698999999999998</c:v>
                </c:pt>
                <c:pt idx="22">
                  <c:v>0.46242230000000001</c:v>
                </c:pt>
                <c:pt idx="23">
                  <c:v>0.29328090000000001</c:v>
                </c:pt>
                <c:pt idx="24">
                  <c:v>0.50525070000000005</c:v>
                </c:pt>
                <c:pt idx="25">
                  <c:v>0.52388639999999997</c:v>
                </c:pt>
                <c:pt idx="26">
                  <c:v>0.4022442</c:v>
                </c:pt>
                <c:pt idx="27">
                  <c:v>0.35124290000000002</c:v>
                </c:pt>
                <c:pt idx="28">
                  <c:v>0.47022999999999998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830-440E-B716-BE18AE343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748120"/>
        <c:axId val="699741064"/>
      </c:scatterChart>
      <c:valAx>
        <c:axId val="699748120"/>
        <c:scaling>
          <c:orientation val="minMax"/>
          <c:max val="2023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41064"/>
        <c:crosses val="autoZero"/>
        <c:crossBetween val="midCat"/>
        <c:majorUnit val="3"/>
        <c:minorUnit val="1"/>
      </c:valAx>
      <c:valAx>
        <c:axId val="699741064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jaarlijkse overlevingskans</a:t>
                </a:r>
              </a:p>
            </c:rich>
          </c:tx>
          <c:layout>
            <c:manualLayout>
              <c:xMode val="edge"/>
              <c:yMode val="edge"/>
              <c:x val="1.5625E-2"/>
              <c:y val="0.24278556089579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48120"/>
        <c:crosses val="autoZero"/>
        <c:crossBetween val="midCat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800" b="0" i="0" u="none" strike="noStrike" baseline="0">
                <a:effectLst/>
              </a:rPr>
              <a:t>Rietzanger</a:t>
            </a:r>
            <a:r>
              <a:rPr lang="nl-NL"/>
              <a:t>
overleving eerstejaars</a:t>
            </a:r>
          </a:p>
        </c:rich>
      </c:tx>
      <c:layout>
        <c:manualLayout>
          <c:xMode val="edge"/>
          <c:yMode val="edge"/>
          <c:x val="0.36081355809905208"/>
          <c:y val="1.9841610707752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37499999999999"/>
          <c:y val="0.15476250450499326"/>
          <c:w val="0.76875000000000004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juv'!$E$24:$AG$24</c:f>
              <c:numCache>
                <c:formatCode>0.00</c:formatCode>
                <c:ptCount val="29"/>
                <c:pt idx="0">
                  <c:v>5.3839400000000003E-2</c:v>
                </c:pt>
                <c:pt idx="1">
                  <c:v>0.1828881</c:v>
                </c:pt>
                <c:pt idx="2">
                  <c:v>0.22996259999999999</c:v>
                </c:pt>
                <c:pt idx="3">
                  <c:v>5.9955899999999999E-2</c:v>
                </c:pt>
                <c:pt idx="4">
                  <c:v>7.92408E-2</c:v>
                </c:pt>
                <c:pt idx="5">
                  <c:v>5.4742399999999997E-2</c:v>
                </c:pt>
                <c:pt idx="6">
                  <c:v>5.2725399999999999E-2</c:v>
                </c:pt>
                <c:pt idx="7">
                  <c:v>5.1961899999999998E-2</c:v>
                </c:pt>
                <c:pt idx="8">
                  <c:v>5.4690000000000003E-2</c:v>
                </c:pt>
                <c:pt idx="9">
                  <c:v>7.9649300000000006E-2</c:v>
                </c:pt>
                <c:pt idx="12">
                  <c:v>6.2761300000000006E-2</c:v>
                </c:pt>
                <c:pt idx="13">
                  <c:v>6.5406800000000001E-2</c:v>
                </c:pt>
                <c:pt idx="14">
                  <c:v>6.9964799999999994E-2</c:v>
                </c:pt>
                <c:pt idx="15">
                  <c:v>6.4879599999999996E-2</c:v>
                </c:pt>
                <c:pt idx="16">
                  <c:v>8.4285100000000002E-2</c:v>
                </c:pt>
                <c:pt idx="18">
                  <c:v>9.5496300000000006E-2</c:v>
                </c:pt>
                <c:pt idx="19">
                  <c:v>6.6323699999999999E-2</c:v>
                </c:pt>
                <c:pt idx="20">
                  <c:v>6.3221100000000002E-2</c:v>
                </c:pt>
                <c:pt idx="21">
                  <c:v>8.85407E-2</c:v>
                </c:pt>
                <c:pt idx="22">
                  <c:v>5.9802899999999999E-2</c:v>
                </c:pt>
                <c:pt idx="24">
                  <c:v>0.1029253</c:v>
                </c:pt>
                <c:pt idx="25">
                  <c:v>8.2341399999999995E-2</c:v>
                </c:pt>
                <c:pt idx="26">
                  <c:v>7.6744999999999994E-2</c:v>
                </c:pt>
                <c:pt idx="27">
                  <c:v>7.3153800000000005E-2</c:v>
                </c:pt>
                <c:pt idx="28">
                  <c:v>9.8605200000000004E-2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2C-432B-9DB0-7F8CB57FCF71}"/>
            </c:ext>
          </c:extLst>
        </c:ser>
        <c:ser>
          <c:idx val="1"/>
          <c:order val="1"/>
          <c:tx>
            <c:v>lower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juv'!$E$25:$AG$25</c:f>
              <c:numCache>
                <c:formatCode>0.00</c:formatCode>
                <c:ptCount val="29"/>
                <c:pt idx="0">
                  <c:v>7.0777000000000001E-3</c:v>
                </c:pt>
                <c:pt idx="1">
                  <c:v>7.6647199999999999E-2</c:v>
                </c:pt>
                <c:pt idx="2">
                  <c:v>0.11146</c:v>
                </c:pt>
                <c:pt idx="3">
                  <c:v>3.1791899999999998E-2</c:v>
                </c:pt>
                <c:pt idx="4">
                  <c:v>4.9412999999999999E-2</c:v>
                </c:pt>
                <c:pt idx="5">
                  <c:v>3.3165800000000002E-2</c:v>
                </c:pt>
                <c:pt idx="6">
                  <c:v>3.4266900000000003E-2</c:v>
                </c:pt>
                <c:pt idx="7">
                  <c:v>3.1907999999999999E-2</c:v>
                </c:pt>
                <c:pt idx="8">
                  <c:v>3.5194000000000003E-2</c:v>
                </c:pt>
                <c:pt idx="9">
                  <c:v>5.3056399999999997E-2</c:v>
                </c:pt>
                <c:pt idx="12">
                  <c:v>3.7404600000000003E-2</c:v>
                </c:pt>
                <c:pt idx="13">
                  <c:v>3.9635299999999998E-2</c:v>
                </c:pt>
                <c:pt idx="14">
                  <c:v>4.7971E-2</c:v>
                </c:pt>
                <c:pt idx="15">
                  <c:v>4.4959899999999997E-2</c:v>
                </c:pt>
                <c:pt idx="16">
                  <c:v>5.9486999999999998E-2</c:v>
                </c:pt>
                <c:pt idx="18">
                  <c:v>6.6233600000000004E-2</c:v>
                </c:pt>
                <c:pt idx="19">
                  <c:v>4.45855E-2</c:v>
                </c:pt>
                <c:pt idx="20">
                  <c:v>4.4564699999999999E-2</c:v>
                </c:pt>
                <c:pt idx="21">
                  <c:v>6.3228900000000005E-2</c:v>
                </c:pt>
                <c:pt idx="22">
                  <c:v>4.0141400000000001E-2</c:v>
                </c:pt>
                <c:pt idx="24">
                  <c:v>7.7393199999999995E-2</c:v>
                </c:pt>
                <c:pt idx="25">
                  <c:v>6.1009000000000001E-2</c:v>
                </c:pt>
                <c:pt idx="26">
                  <c:v>5.4032400000000001E-2</c:v>
                </c:pt>
                <c:pt idx="27">
                  <c:v>5.1205800000000003E-2</c:v>
                </c:pt>
                <c:pt idx="28">
                  <c:v>6.7252300000000001E-2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2C-432B-9DB0-7F8CB57FCF71}"/>
            </c:ext>
          </c:extLst>
        </c:ser>
        <c:ser>
          <c:idx val="2"/>
          <c:order val="2"/>
          <c:tx>
            <c:v>upper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juv'!$E$26:$AG$26</c:f>
              <c:numCache>
                <c:formatCode>0.00</c:formatCode>
                <c:ptCount val="29"/>
                <c:pt idx="0">
                  <c:v>0.31236000000000003</c:v>
                </c:pt>
                <c:pt idx="1">
                  <c:v>0.37636540000000002</c:v>
                </c:pt>
                <c:pt idx="2">
                  <c:v>0.41553489999999998</c:v>
                </c:pt>
                <c:pt idx="3">
                  <c:v>0.1102293</c:v>
                </c:pt>
                <c:pt idx="4">
                  <c:v>0.1247115</c:v>
                </c:pt>
                <c:pt idx="5">
                  <c:v>8.90629E-2</c:v>
                </c:pt>
                <c:pt idx="6">
                  <c:v>8.0299999999999996E-2</c:v>
                </c:pt>
                <c:pt idx="7">
                  <c:v>8.3531999999999995E-2</c:v>
                </c:pt>
                <c:pt idx="8">
                  <c:v>8.4045099999999998E-2</c:v>
                </c:pt>
                <c:pt idx="9">
                  <c:v>0.1179114</c:v>
                </c:pt>
                <c:pt idx="12">
                  <c:v>0.1034598</c:v>
                </c:pt>
                <c:pt idx="13">
                  <c:v>0.10608430000000001</c:v>
                </c:pt>
                <c:pt idx="14">
                  <c:v>0.1009729</c:v>
                </c:pt>
                <c:pt idx="15">
                  <c:v>9.2767500000000003E-2</c:v>
                </c:pt>
                <c:pt idx="16">
                  <c:v>0.11812250000000001</c:v>
                </c:pt>
                <c:pt idx="18">
                  <c:v>0.13580719999999999</c:v>
                </c:pt>
                <c:pt idx="19">
                  <c:v>9.7578300000000007E-2</c:v>
                </c:pt>
                <c:pt idx="20">
                  <c:v>8.8960700000000004E-2</c:v>
                </c:pt>
                <c:pt idx="21">
                  <c:v>0.12265860000000001</c:v>
                </c:pt>
                <c:pt idx="22">
                  <c:v>8.8209599999999999E-2</c:v>
                </c:pt>
                <c:pt idx="24">
                  <c:v>0.13564200000000001</c:v>
                </c:pt>
                <c:pt idx="25">
                  <c:v>0.1102569</c:v>
                </c:pt>
                <c:pt idx="26">
                  <c:v>0.10791580000000001</c:v>
                </c:pt>
                <c:pt idx="27">
                  <c:v>0.1034832</c:v>
                </c:pt>
                <c:pt idx="28">
                  <c:v>0.1423441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F2C-432B-9DB0-7F8CB57FC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741456"/>
        <c:axId val="699746160"/>
      </c:scatterChart>
      <c:valAx>
        <c:axId val="699741456"/>
        <c:scaling>
          <c:orientation val="minMax"/>
          <c:max val="2023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46160"/>
        <c:crosses val="autoZero"/>
        <c:crossBetween val="midCat"/>
        <c:majorUnit val="3"/>
        <c:minorUnit val="1"/>
      </c:valAx>
      <c:valAx>
        <c:axId val="699746160"/>
        <c:scaling>
          <c:orientation val="minMax"/>
          <c:max val="0.4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jaarlijkse overlevingskans</a:t>
                </a:r>
              </a:p>
            </c:rich>
          </c:tx>
          <c:layout>
            <c:manualLayout>
              <c:xMode val="edge"/>
              <c:yMode val="edge"/>
              <c:x val="1.5625E-2"/>
              <c:y val="0.24278556089579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41456"/>
        <c:crosses val="autoZero"/>
        <c:crossBetween val="midCat"/>
        <c:majorUnit val="0.1"/>
        <c:minorUnit val="0.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Bosrietzanger
reproductie</a:t>
            </a:r>
          </a:p>
        </c:rich>
      </c:tx>
      <c:layout>
        <c:manualLayout>
          <c:xMode val="edge"/>
          <c:yMode val="edge"/>
          <c:x val="0.38244569258194261"/>
          <c:y val="1.98411443111095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22307023908701"/>
          <c:y val="0.15476250450499326"/>
          <c:w val="0.78167817759981373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DD9C-4977-A928-EA748D4E203E}"/>
              </c:ext>
            </c:extLst>
          </c:dPt>
          <c:dPt>
            <c:idx val="1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DD9C-4977-A928-EA748D4E203E}"/>
              </c:ext>
            </c:extLst>
          </c:dPt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reproductie!$E$27:$AH$27</c:f>
              <c:numCache>
                <c:formatCode>0.00</c:formatCode>
                <c:ptCount val="30"/>
                <c:pt idx="0">
                  <c:v>0.74138345270481798</c:v>
                </c:pt>
                <c:pt idx="1">
                  <c:v>0.66760057023090003</c:v>
                </c:pt>
                <c:pt idx="2">
                  <c:v>0.31855272849631699</c:v>
                </c:pt>
                <c:pt idx="3">
                  <c:v>0.27370864796806399</c:v>
                </c:pt>
                <c:pt idx="4">
                  <c:v>0.42299628276080498</c:v>
                </c:pt>
                <c:pt idx="5">
                  <c:v>0.59252078069164904</c:v>
                </c:pt>
                <c:pt idx="6">
                  <c:v>0.49200208934615303</c:v>
                </c:pt>
                <c:pt idx="7">
                  <c:v>0.41743513874552501</c:v>
                </c:pt>
                <c:pt idx="8">
                  <c:v>0.58609496914251602</c:v>
                </c:pt>
                <c:pt idx="9">
                  <c:v>0.55555488359193295</c:v>
                </c:pt>
                <c:pt idx="10">
                  <c:v>0.58201171978805399</c:v>
                </c:pt>
                <c:pt idx="11">
                  <c:v>0.491857435926155</c:v>
                </c:pt>
                <c:pt idx="12">
                  <c:v>0.52919485527131405</c:v>
                </c:pt>
                <c:pt idx="13">
                  <c:v>0.39945624524311901</c:v>
                </c:pt>
                <c:pt idx="14">
                  <c:v>0.40360943456694898</c:v>
                </c:pt>
                <c:pt idx="15">
                  <c:v>0.54778753852038298</c:v>
                </c:pt>
                <c:pt idx="16">
                  <c:v>0.55620179872533904</c:v>
                </c:pt>
                <c:pt idx="17">
                  <c:v>0.28708756381477302</c:v>
                </c:pt>
                <c:pt idx="18">
                  <c:v>0.430032820994322</c:v>
                </c:pt>
                <c:pt idx="19">
                  <c:v>0.52867807829730795</c:v>
                </c:pt>
                <c:pt idx="20">
                  <c:v>0.57318670976464303</c:v>
                </c:pt>
                <c:pt idx="21">
                  <c:v>0.52705890673521505</c:v>
                </c:pt>
                <c:pt idx="22">
                  <c:v>0.41220235877809602</c:v>
                </c:pt>
                <c:pt idx="23">
                  <c:v>0.36697592415210001</c:v>
                </c:pt>
                <c:pt idx="24">
                  <c:v>0.74642849768836494</c:v>
                </c:pt>
                <c:pt idx="25">
                  <c:v>0.45003544152714903</c:v>
                </c:pt>
                <c:pt idx="26">
                  <c:v>0.45280136089906697</c:v>
                </c:pt>
                <c:pt idx="27">
                  <c:v>0.37454236325729301</c:v>
                </c:pt>
                <c:pt idx="28">
                  <c:v>0.55713323579203999</c:v>
                </c:pt>
                <c:pt idx="29">
                  <c:v>0.37824559101934402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D9C-4977-A928-EA748D4E203E}"/>
            </c:ext>
          </c:extLst>
        </c:ser>
        <c:ser>
          <c:idx val="1"/>
          <c:order val="1"/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reproductie!$E$28:$AH$28</c:f>
              <c:numCache>
                <c:formatCode>0.00</c:formatCode>
                <c:ptCount val="30"/>
                <c:pt idx="0">
                  <c:v>0.42335323293627097</c:v>
                </c:pt>
                <c:pt idx="1">
                  <c:v>0.44646032422239401</c:v>
                </c:pt>
                <c:pt idx="2">
                  <c:v>0.21413585426044601</c:v>
                </c:pt>
                <c:pt idx="3">
                  <c:v>0.18307915999941199</c:v>
                </c:pt>
                <c:pt idx="4">
                  <c:v>0.28706255429513899</c:v>
                </c:pt>
                <c:pt idx="5">
                  <c:v>0.41609657957788898</c:v>
                </c:pt>
                <c:pt idx="6">
                  <c:v>0.332427987642269</c:v>
                </c:pt>
                <c:pt idx="7">
                  <c:v>0.285424087238136</c:v>
                </c:pt>
                <c:pt idx="8">
                  <c:v>0.41126095893106102</c:v>
                </c:pt>
                <c:pt idx="9">
                  <c:v>0.38259037604938101</c:v>
                </c:pt>
                <c:pt idx="10">
                  <c:v>0.40446216930664902</c:v>
                </c:pt>
                <c:pt idx="11">
                  <c:v>0.33993766721556901</c:v>
                </c:pt>
                <c:pt idx="12">
                  <c:v>0.370513241702426</c:v>
                </c:pt>
                <c:pt idx="13">
                  <c:v>0.27195715265993398</c:v>
                </c:pt>
                <c:pt idx="14">
                  <c:v>0.27768708681042098</c:v>
                </c:pt>
                <c:pt idx="15">
                  <c:v>0.37432644148038102</c:v>
                </c:pt>
                <c:pt idx="16">
                  <c:v>0.383760562700518</c:v>
                </c:pt>
                <c:pt idx="17">
                  <c:v>0.19241347813474999</c:v>
                </c:pt>
                <c:pt idx="18">
                  <c:v>0.29378463826172002</c:v>
                </c:pt>
                <c:pt idx="19">
                  <c:v>0.36737630726499299</c:v>
                </c:pt>
                <c:pt idx="20">
                  <c:v>0.39747853343639999</c:v>
                </c:pt>
                <c:pt idx="21">
                  <c:v>0.36705604354614901</c:v>
                </c:pt>
                <c:pt idx="22">
                  <c:v>0.28489711303848603</c:v>
                </c:pt>
                <c:pt idx="23">
                  <c:v>0.24751898021215701</c:v>
                </c:pt>
                <c:pt idx="24">
                  <c:v>0.52935541929251895</c:v>
                </c:pt>
                <c:pt idx="25">
                  <c:v>0.31171808091884501</c:v>
                </c:pt>
                <c:pt idx="26">
                  <c:v>0.32078516057044199</c:v>
                </c:pt>
                <c:pt idx="27">
                  <c:v>0.26067715738377301</c:v>
                </c:pt>
                <c:pt idx="28">
                  <c:v>0.38167548061589501</c:v>
                </c:pt>
                <c:pt idx="29">
                  <c:v>0.25929056753316299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D9C-4977-A928-EA748D4E203E}"/>
            </c:ext>
          </c:extLst>
        </c:ser>
        <c:ser>
          <c:idx val="2"/>
          <c:order val="2"/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reproductie!$E$29:$AH$29</c:f>
              <c:numCache>
                <c:formatCode>0.00</c:formatCode>
                <c:ptCount val="30"/>
                <c:pt idx="0">
                  <c:v>1.31882713622491</c:v>
                </c:pt>
                <c:pt idx="1">
                  <c:v>0.99600352643888301</c:v>
                </c:pt>
                <c:pt idx="2">
                  <c:v>0.47077109006435602</c:v>
                </c:pt>
                <c:pt idx="3">
                  <c:v>0.40581697723467097</c:v>
                </c:pt>
                <c:pt idx="4">
                  <c:v>0.61998554337967304</c:v>
                </c:pt>
                <c:pt idx="5">
                  <c:v>0.83962667557284998</c:v>
                </c:pt>
                <c:pt idx="6">
                  <c:v>0.72437199286433096</c:v>
                </c:pt>
                <c:pt idx="7">
                  <c:v>0.606945151320604</c:v>
                </c:pt>
                <c:pt idx="8">
                  <c:v>0.83107713642766201</c:v>
                </c:pt>
                <c:pt idx="9">
                  <c:v>0.80239453977570396</c:v>
                </c:pt>
                <c:pt idx="10">
                  <c:v>0.83271492968873195</c:v>
                </c:pt>
                <c:pt idx="11">
                  <c:v>0.70701062764600298</c:v>
                </c:pt>
                <c:pt idx="12">
                  <c:v>0.75137728725069997</c:v>
                </c:pt>
                <c:pt idx="13">
                  <c:v>0.58210778473997304</c:v>
                </c:pt>
                <c:pt idx="14">
                  <c:v>0.58224296850177304</c:v>
                </c:pt>
                <c:pt idx="15">
                  <c:v>0.79697161764597901</c:v>
                </c:pt>
                <c:pt idx="16">
                  <c:v>0.80170425856840899</c:v>
                </c:pt>
                <c:pt idx="17">
                  <c:v>0.424050990084752</c:v>
                </c:pt>
                <c:pt idx="18">
                  <c:v>0.62480899117057698</c:v>
                </c:pt>
                <c:pt idx="19">
                  <c:v>0.75614134520468002</c:v>
                </c:pt>
                <c:pt idx="20">
                  <c:v>0.82155938794612005</c:v>
                </c:pt>
                <c:pt idx="21">
                  <c:v>0.75212871163535</c:v>
                </c:pt>
                <c:pt idx="22">
                  <c:v>0.59186954350633303</c:v>
                </c:pt>
                <c:pt idx="23">
                  <c:v>0.53927800115925495</c:v>
                </c:pt>
                <c:pt idx="24">
                  <c:v>1.0473059705088701</c:v>
                </c:pt>
                <c:pt idx="25">
                  <c:v>0.64514566900985304</c:v>
                </c:pt>
                <c:pt idx="26">
                  <c:v>0.63475917024724704</c:v>
                </c:pt>
                <c:pt idx="27">
                  <c:v>0.53384783714401896</c:v>
                </c:pt>
                <c:pt idx="28">
                  <c:v>0.80860181540840503</c:v>
                </c:pt>
                <c:pt idx="29">
                  <c:v>0.547289419862097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D9C-4977-A928-EA748D4E2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747728"/>
        <c:axId val="699747336"/>
      </c:scatterChart>
      <c:valAx>
        <c:axId val="699747728"/>
        <c:scaling>
          <c:orientation val="minMax"/>
          <c:max val="2024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47336"/>
        <c:crosses val="autoZero"/>
        <c:crossBetween val="midCat"/>
        <c:majorUnit val="3"/>
        <c:minorUnit val="1"/>
      </c:valAx>
      <c:valAx>
        <c:axId val="699747336"/>
        <c:scaling>
          <c:orientation val="minMax"/>
          <c:max val="1.2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reproductie-index</a:t>
                </a:r>
              </a:p>
            </c:rich>
          </c:tx>
          <c:layout>
            <c:manualLayout>
              <c:xMode val="edge"/>
              <c:yMode val="edge"/>
              <c:x val="1.5673859880142971E-2"/>
              <c:y val="0.3412710747401116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47728"/>
        <c:crosses val="autoZero"/>
        <c:crossBetween val="midCat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800" b="0" i="0" u="none" strike="noStrike" baseline="0">
                <a:effectLst/>
              </a:rPr>
              <a:t>Bosrietzanger</a:t>
            </a:r>
            <a:r>
              <a:rPr lang="nl-NL"/>
              <a:t>
overleving adult</a:t>
            </a:r>
          </a:p>
        </c:rich>
      </c:tx>
      <c:layout>
        <c:manualLayout>
          <c:xMode val="edge"/>
          <c:yMode val="edge"/>
          <c:x val="0.36081355809905208"/>
          <c:y val="1.9841610707752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37499999999999"/>
          <c:y val="0.15476250450499326"/>
          <c:w val="0.76875000000000004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4D06-4EE4-AB02-A3E5FD645E3D}"/>
              </c:ext>
            </c:extLst>
          </c:dPt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ad'!$E$27:$AG$27</c:f>
              <c:numCache>
                <c:formatCode>0.00</c:formatCode>
                <c:ptCount val="29"/>
                <c:pt idx="1">
                  <c:v>0.41201270000000001</c:v>
                </c:pt>
                <c:pt idx="2">
                  <c:v>0.3852392</c:v>
                </c:pt>
                <c:pt idx="3">
                  <c:v>0.45440049999999998</c:v>
                </c:pt>
                <c:pt idx="4">
                  <c:v>0.30488419999999999</c:v>
                </c:pt>
                <c:pt idx="5">
                  <c:v>0.32023309999999999</c:v>
                </c:pt>
                <c:pt idx="6">
                  <c:v>0.31327909999999998</c:v>
                </c:pt>
                <c:pt idx="7">
                  <c:v>0.29646359999999999</c:v>
                </c:pt>
                <c:pt idx="8">
                  <c:v>0.38485019999999998</c:v>
                </c:pt>
                <c:pt idx="9">
                  <c:v>0.4558683</c:v>
                </c:pt>
                <c:pt idx="10">
                  <c:v>0.29585309999999998</c:v>
                </c:pt>
                <c:pt idx="11">
                  <c:v>0.37195650000000002</c:v>
                </c:pt>
                <c:pt idx="12">
                  <c:v>0.43912119999999999</c:v>
                </c:pt>
                <c:pt idx="13">
                  <c:v>0.33910770000000001</c:v>
                </c:pt>
                <c:pt idx="14">
                  <c:v>0.32558389999999998</c:v>
                </c:pt>
                <c:pt idx="15">
                  <c:v>0.42675010000000002</c:v>
                </c:pt>
                <c:pt idx="16">
                  <c:v>0.45389089999999999</c:v>
                </c:pt>
                <c:pt idx="17">
                  <c:v>0.4098773</c:v>
                </c:pt>
                <c:pt idx="18">
                  <c:v>0.2779876</c:v>
                </c:pt>
                <c:pt idx="19">
                  <c:v>0.3229824</c:v>
                </c:pt>
                <c:pt idx="20">
                  <c:v>0.3950729</c:v>
                </c:pt>
                <c:pt idx="21">
                  <c:v>0.25320520000000002</c:v>
                </c:pt>
                <c:pt idx="22">
                  <c:v>0.3717686</c:v>
                </c:pt>
                <c:pt idx="23">
                  <c:v>0.36235529999999999</c:v>
                </c:pt>
                <c:pt idx="24">
                  <c:v>0.41822759999999998</c:v>
                </c:pt>
                <c:pt idx="25">
                  <c:v>0.36179450000000002</c:v>
                </c:pt>
                <c:pt idx="26">
                  <c:v>0.41477199999999997</c:v>
                </c:pt>
                <c:pt idx="27">
                  <c:v>0.36459000000000003</c:v>
                </c:pt>
                <c:pt idx="28">
                  <c:v>0.39413700000000002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D06-4EE4-AB02-A3E5FD645E3D}"/>
            </c:ext>
          </c:extLst>
        </c:ser>
        <c:ser>
          <c:idx val="1"/>
          <c:order val="1"/>
          <c:tx>
            <c:v>lower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ad'!$E$28:$AG$28</c:f>
              <c:numCache>
                <c:formatCode>0.00</c:formatCode>
                <c:ptCount val="29"/>
                <c:pt idx="1">
                  <c:v>0.18555379999999999</c:v>
                </c:pt>
                <c:pt idx="2">
                  <c:v>0.22269449999999999</c:v>
                </c:pt>
                <c:pt idx="3">
                  <c:v>0.27849059999999998</c:v>
                </c:pt>
                <c:pt idx="4">
                  <c:v>0.17677380000000001</c:v>
                </c:pt>
                <c:pt idx="5">
                  <c:v>0.1934119</c:v>
                </c:pt>
                <c:pt idx="6">
                  <c:v>0.1782241</c:v>
                </c:pt>
                <c:pt idx="7">
                  <c:v>0.17592179999999999</c:v>
                </c:pt>
                <c:pt idx="8">
                  <c:v>0.23582410000000001</c:v>
                </c:pt>
                <c:pt idx="9">
                  <c:v>0.27971000000000001</c:v>
                </c:pt>
                <c:pt idx="10">
                  <c:v>0.17923829999999999</c:v>
                </c:pt>
                <c:pt idx="11">
                  <c:v>0.2357495</c:v>
                </c:pt>
                <c:pt idx="12">
                  <c:v>0.28568320000000003</c:v>
                </c:pt>
                <c:pt idx="13">
                  <c:v>0.21362449999999999</c:v>
                </c:pt>
                <c:pt idx="14">
                  <c:v>0.2024649</c:v>
                </c:pt>
                <c:pt idx="15">
                  <c:v>0.26564270000000001</c:v>
                </c:pt>
                <c:pt idx="16">
                  <c:v>0.29468100000000003</c:v>
                </c:pt>
                <c:pt idx="17">
                  <c:v>0.26515420000000001</c:v>
                </c:pt>
                <c:pt idx="18">
                  <c:v>0.1669918</c:v>
                </c:pt>
                <c:pt idx="19">
                  <c:v>0.19461390000000001</c:v>
                </c:pt>
                <c:pt idx="20">
                  <c:v>0.24049309999999999</c:v>
                </c:pt>
                <c:pt idx="21">
                  <c:v>0.1492211</c:v>
                </c:pt>
                <c:pt idx="22">
                  <c:v>0.23157749999999999</c:v>
                </c:pt>
                <c:pt idx="23">
                  <c:v>0.22498679999999999</c:v>
                </c:pt>
                <c:pt idx="24">
                  <c:v>0.27092749999999999</c:v>
                </c:pt>
                <c:pt idx="25">
                  <c:v>0.2337111</c:v>
                </c:pt>
                <c:pt idx="26">
                  <c:v>0.28144910000000001</c:v>
                </c:pt>
                <c:pt idx="27">
                  <c:v>0.24087210000000001</c:v>
                </c:pt>
                <c:pt idx="28">
                  <c:v>0.2319512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D06-4EE4-AB02-A3E5FD645E3D}"/>
            </c:ext>
          </c:extLst>
        </c:ser>
        <c:ser>
          <c:idx val="2"/>
          <c:order val="2"/>
          <c:tx>
            <c:v>upper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ad'!$E$29:$AG$29</c:f>
              <c:numCache>
                <c:formatCode>0.00</c:formatCode>
                <c:ptCount val="29"/>
                <c:pt idx="1">
                  <c:v>0.6830581</c:v>
                </c:pt>
                <c:pt idx="2">
                  <c:v>0.57817730000000001</c:v>
                </c:pt>
                <c:pt idx="3">
                  <c:v>0.64248110000000003</c:v>
                </c:pt>
                <c:pt idx="4">
                  <c:v>0.47254439999999998</c:v>
                </c:pt>
                <c:pt idx="5">
                  <c:v>0.4806571</c:v>
                </c:pt>
                <c:pt idx="6">
                  <c:v>0.48969119999999999</c:v>
                </c:pt>
                <c:pt idx="7">
                  <c:v>0.45408860000000001</c:v>
                </c:pt>
                <c:pt idx="8">
                  <c:v>0.55914379999999997</c:v>
                </c:pt>
                <c:pt idx="9">
                  <c:v>0.64380689999999996</c:v>
                </c:pt>
                <c:pt idx="10">
                  <c:v>0.44701679999999999</c:v>
                </c:pt>
                <c:pt idx="11">
                  <c:v>0.53207099999999996</c:v>
                </c:pt>
                <c:pt idx="12">
                  <c:v>0.60515319999999995</c:v>
                </c:pt>
                <c:pt idx="13">
                  <c:v>0.49216779999999999</c:v>
                </c:pt>
                <c:pt idx="14">
                  <c:v>0.47863939999999999</c:v>
                </c:pt>
                <c:pt idx="15">
                  <c:v>0.60506079999999995</c:v>
                </c:pt>
                <c:pt idx="16">
                  <c:v>0.62312469999999998</c:v>
                </c:pt>
                <c:pt idx="17">
                  <c:v>0.57209489999999996</c:v>
                </c:pt>
                <c:pt idx="18">
                  <c:v>0.42510959999999998</c:v>
                </c:pt>
                <c:pt idx="19">
                  <c:v>0.48503069999999998</c:v>
                </c:pt>
                <c:pt idx="20">
                  <c:v>0.57392969999999999</c:v>
                </c:pt>
                <c:pt idx="21">
                  <c:v>0.39592899999999998</c:v>
                </c:pt>
                <c:pt idx="22">
                  <c:v>0.53746749999999999</c:v>
                </c:pt>
                <c:pt idx="23">
                  <c:v>0.52660649999999998</c:v>
                </c:pt>
                <c:pt idx="24">
                  <c:v>0.58171430000000002</c:v>
                </c:pt>
                <c:pt idx="25">
                  <c:v>0.51307360000000002</c:v>
                </c:pt>
                <c:pt idx="26">
                  <c:v>0.56186639999999999</c:v>
                </c:pt>
                <c:pt idx="27">
                  <c:v>0.50922659999999997</c:v>
                </c:pt>
                <c:pt idx="28">
                  <c:v>0.58356269999999999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D06-4EE4-AB02-A3E5FD645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746552"/>
        <c:axId val="699748512"/>
      </c:scatterChart>
      <c:valAx>
        <c:axId val="699746552"/>
        <c:scaling>
          <c:orientation val="minMax"/>
          <c:max val="2023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48512"/>
        <c:crosses val="autoZero"/>
        <c:crossBetween val="midCat"/>
        <c:majorUnit val="3"/>
        <c:minorUnit val="1"/>
      </c:valAx>
      <c:valAx>
        <c:axId val="699748512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jaarlijkse overlevingskans</a:t>
                </a:r>
              </a:p>
            </c:rich>
          </c:tx>
          <c:layout>
            <c:manualLayout>
              <c:xMode val="edge"/>
              <c:yMode val="edge"/>
              <c:x val="1.5625E-2"/>
              <c:y val="0.24278556089579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46552"/>
        <c:crosses val="autoZero"/>
        <c:crossBetween val="midCat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800" b="0" i="0" u="none" strike="noStrike" baseline="0">
                <a:effectLst/>
              </a:rPr>
              <a:t>Bosrietzanger</a:t>
            </a:r>
            <a:r>
              <a:rPr lang="nl-NL"/>
              <a:t>
overleving eerstejaars</a:t>
            </a:r>
          </a:p>
        </c:rich>
      </c:tx>
      <c:layout>
        <c:manualLayout>
          <c:xMode val="edge"/>
          <c:yMode val="edge"/>
          <c:x val="0.36081355809905208"/>
          <c:y val="1.9841610707752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37499999999999"/>
          <c:y val="0.15476250450499326"/>
          <c:w val="0.76875000000000004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7A86-4A9C-83DA-54BA00A1F7E9}"/>
              </c:ext>
            </c:extLst>
          </c:dPt>
          <c:dPt>
            <c:idx val="1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A86-4A9C-83DA-54BA00A1F7E9}"/>
              </c:ext>
            </c:extLst>
          </c:dPt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juv'!$E$27:$AG$27</c:f>
              <c:numCache>
                <c:formatCode>0.00</c:formatCode>
                <c:ptCount val="29"/>
                <c:pt idx="0">
                  <c:v>0.21282799999999999</c:v>
                </c:pt>
                <c:pt idx="1">
                  <c:v>0.14346719999999999</c:v>
                </c:pt>
                <c:pt idx="2">
                  <c:v>6.7365400000000006E-2</c:v>
                </c:pt>
                <c:pt idx="4">
                  <c:v>0.13400239999999999</c:v>
                </c:pt>
                <c:pt idx="5">
                  <c:v>0.15744549999999999</c:v>
                </c:pt>
                <c:pt idx="6">
                  <c:v>8.4444900000000003E-2</c:v>
                </c:pt>
                <c:pt idx="9">
                  <c:v>8.1375400000000001E-2</c:v>
                </c:pt>
                <c:pt idx="11">
                  <c:v>6.6475400000000004E-2</c:v>
                </c:pt>
                <c:pt idx="13">
                  <c:v>5.0033599999999998E-2</c:v>
                </c:pt>
                <c:pt idx="15">
                  <c:v>0.1003204</c:v>
                </c:pt>
                <c:pt idx="17">
                  <c:v>0.1103867</c:v>
                </c:pt>
                <c:pt idx="18">
                  <c:v>7.1391200000000002E-2</c:v>
                </c:pt>
                <c:pt idx="19">
                  <c:v>5.8183699999999998E-2</c:v>
                </c:pt>
                <c:pt idx="20">
                  <c:v>5.2926800000000003E-2</c:v>
                </c:pt>
                <c:pt idx="21">
                  <c:v>5.7726899999999998E-2</c:v>
                </c:pt>
                <c:pt idx="22">
                  <c:v>0.1066882</c:v>
                </c:pt>
                <c:pt idx="23">
                  <c:v>7.64566E-2</c:v>
                </c:pt>
                <c:pt idx="25">
                  <c:v>5.4144499999999998E-2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A86-4A9C-83DA-54BA00A1F7E9}"/>
            </c:ext>
          </c:extLst>
        </c:ser>
        <c:ser>
          <c:idx val="1"/>
          <c:order val="1"/>
          <c:tx>
            <c:v>lower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juv'!$E$28:$AG$28</c:f>
              <c:numCache>
                <c:formatCode>0.00</c:formatCode>
                <c:ptCount val="29"/>
                <c:pt idx="0">
                  <c:v>4.1767499999999999E-2</c:v>
                </c:pt>
                <c:pt idx="1">
                  <c:v>4.0099000000000003E-2</c:v>
                </c:pt>
                <c:pt idx="2">
                  <c:v>8.4779999999999994E-3</c:v>
                </c:pt>
                <c:pt idx="4">
                  <c:v>2.88975E-2</c:v>
                </c:pt>
                <c:pt idx="5">
                  <c:v>5.1351599999999997E-2</c:v>
                </c:pt>
                <c:pt idx="6">
                  <c:v>3.5181200000000003E-2</c:v>
                </c:pt>
                <c:pt idx="9">
                  <c:v>3.3938000000000003E-2</c:v>
                </c:pt>
                <c:pt idx="11">
                  <c:v>2.5936500000000001E-2</c:v>
                </c:pt>
                <c:pt idx="13">
                  <c:v>1.5233399999999999E-2</c:v>
                </c:pt>
                <c:pt idx="15">
                  <c:v>4.6504299999999998E-2</c:v>
                </c:pt>
                <c:pt idx="17">
                  <c:v>4.2419699999999998E-2</c:v>
                </c:pt>
                <c:pt idx="18">
                  <c:v>2.5068300000000002E-2</c:v>
                </c:pt>
                <c:pt idx="19">
                  <c:v>2.2680200000000001E-2</c:v>
                </c:pt>
                <c:pt idx="20">
                  <c:v>1.8624999999999999E-2</c:v>
                </c:pt>
                <c:pt idx="21">
                  <c:v>2.2528800000000002E-2</c:v>
                </c:pt>
                <c:pt idx="22">
                  <c:v>4.4376199999999998E-2</c:v>
                </c:pt>
                <c:pt idx="23">
                  <c:v>2.69479E-2</c:v>
                </c:pt>
                <c:pt idx="25">
                  <c:v>1.91716E-2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A86-4A9C-83DA-54BA00A1F7E9}"/>
            </c:ext>
          </c:extLst>
        </c:ser>
        <c:ser>
          <c:idx val="2"/>
          <c:order val="2"/>
          <c:tx>
            <c:v>upper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juv'!$E$29:$AG$29</c:f>
              <c:numCache>
                <c:formatCode>0.00</c:formatCode>
                <c:ptCount val="29"/>
                <c:pt idx="0">
                  <c:v>0.62645680000000004</c:v>
                </c:pt>
                <c:pt idx="1">
                  <c:v>0.40177020000000002</c:v>
                </c:pt>
                <c:pt idx="2">
                  <c:v>0.37895329999999999</c:v>
                </c:pt>
                <c:pt idx="4">
                  <c:v>0.44587009999999999</c:v>
                </c:pt>
                <c:pt idx="5">
                  <c:v>0.39212809999999998</c:v>
                </c:pt>
                <c:pt idx="6">
                  <c:v>0.18916669999999999</c:v>
                </c:pt>
                <c:pt idx="9">
                  <c:v>0.18258730000000001</c:v>
                </c:pt>
                <c:pt idx="11">
                  <c:v>0.15997049999999999</c:v>
                </c:pt>
                <c:pt idx="13">
                  <c:v>0.15205769999999999</c:v>
                </c:pt>
                <c:pt idx="15">
                  <c:v>0.20314560000000001</c:v>
                </c:pt>
                <c:pt idx="17">
                  <c:v>0.25792189999999998</c:v>
                </c:pt>
                <c:pt idx="18">
                  <c:v>0.18690309999999999</c:v>
                </c:pt>
                <c:pt idx="19">
                  <c:v>0.14123289999999999</c:v>
                </c:pt>
                <c:pt idx="20">
                  <c:v>0.14130609999999999</c:v>
                </c:pt>
                <c:pt idx="21">
                  <c:v>0.14003889999999999</c:v>
                </c:pt>
                <c:pt idx="22">
                  <c:v>0.2349821</c:v>
                </c:pt>
                <c:pt idx="23">
                  <c:v>0.19837920000000001</c:v>
                </c:pt>
                <c:pt idx="25">
                  <c:v>0.14357600000000001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A86-4A9C-83DA-54BA00A1F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742240"/>
        <c:axId val="699739888"/>
      </c:scatterChart>
      <c:valAx>
        <c:axId val="699742240"/>
        <c:scaling>
          <c:orientation val="minMax"/>
          <c:max val="2023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39888"/>
        <c:crosses val="autoZero"/>
        <c:crossBetween val="midCat"/>
        <c:majorUnit val="3"/>
        <c:minorUnit val="1"/>
      </c:valAx>
      <c:valAx>
        <c:axId val="699739888"/>
        <c:scaling>
          <c:orientation val="minMax"/>
          <c:max val="0.4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jaarlijkse overlevingskans</a:t>
                </a:r>
              </a:p>
            </c:rich>
          </c:tx>
          <c:layout>
            <c:manualLayout>
              <c:xMode val="edge"/>
              <c:yMode val="edge"/>
              <c:x val="1.5625E-2"/>
              <c:y val="0.24278556089579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42240"/>
        <c:crosses val="autoZero"/>
        <c:crossBetween val="midCat"/>
        <c:majorUnit val="0.1"/>
        <c:minorUnit val="0.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Kleine Karekiet
reproductie</a:t>
            </a:r>
          </a:p>
        </c:rich>
      </c:tx>
      <c:layout>
        <c:manualLayout>
          <c:xMode val="edge"/>
          <c:yMode val="edge"/>
          <c:x val="0.38244569258194261"/>
          <c:y val="1.98411443111095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22307023908701"/>
          <c:y val="0.15476250450499326"/>
          <c:w val="0.78167817759981373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AF3C-4770-B908-D20A0A34EC16}"/>
              </c:ext>
            </c:extLst>
          </c:dPt>
          <c:dPt>
            <c:idx val="1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F3C-4770-B908-D20A0A34EC16}"/>
              </c:ext>
            </c:extLst>
          </c:dPt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reproductie!$E$30:$AH$30</c:f>
              <c:numCache>
                <c:formatCode>0.00</c:formatCode>
                <c:ptCount val="30"/>
                <c:pt idx="0">
                  <c:v>1.7408420584028499</c:v>
                </c:pt>
                <c:pt idx="1">
                  <c:v>1.0013945489481699</c:v>
                </c:pt>
                <c:pt idx="2">
                  <c:v>0.54776268405516204</c:v>
                </c:pt>
                <c:pt idx="3">
                  <c:v>0.545843891270268</c:v>
                </c:pt>
                <c:pt idx="4">
                  <c:v>0.93182647095021198</c:v>
                </c:pt>
                <c:pt idx="5">
                  <c:v>1.16420883100282</c:v>
                </c:pt>
                <c:pt idx="6">
                  <c:v>1.0342554979033001</c:v>
                </c:pt>
                <c:pt idx="7">
                  <c:v>1.00281591265116</c:v>
                </c:pt>
                <c:pt idx="8">
                  <c:v>1.45549818404012</c:v>
                </c:pt>
                <c:pt idx="9">
                  <c:v>1.19029602784147</c:v>
                </c:pt>
                <c:pt idx="10">
                  <c:v>1.04078179513803</c:v>
                </c:pt>
                <c:pt idx="11">
                  <c:v>1.2235228275162899</c:v>
                </c:pt>
                <c:pt idx="12">
                  <c:v>1.4525332001829701</c:v>
                </c:pt>
                <c:pt idx="13">
                  <c:v>0.92778537882971301</c:v>
                </c:pt>
                <c:pt idx="14">
                  <c:v>1.58267139487769</c:v>
                </c:pt>
                <c:pt idx="15">
                  <c:v>1.45461896981698</c:v>
                </c:pt>
                <c:pt idx="16">
                  <c:v>1.6233712988736699</c:v>
                </c:pt>
                <c:pt idx="17">
                  <c:v>0.84586292879985803</c:v>
                </c:pt>
                <c:pt idx="18">
                  <c:v>1.36290849509759</c:v>
                </c:pt>
                <c:pt idx="19">
                  <c:v>1.00110520923569</c:v>
                </c:pt>
                <c:pt idx="20">
                  <c:v>1.1603858065002299</c:v>
                </c:pt>
                <c:pt idx="21">
                  <c:v>1.2389680441411901</c:v>
                </c:pt>
                <c:pt idx="22">
                  <c:v>1.2067035645161699</c:v>
                </c:pt>
                <c:pt idx="23">
                  <c:v>1.1990359027764499</c:v>
                </c:pt>
                <c:pt idx="24">
                  <c:v>1.4841781129635101</c:v>
                </c:pt>
                <c:pt idx="25">
                  <c:v>1.38779858232259</c:v>
                </c:pt>
                <c:pt idx="26">
                  <c:v>1.13670813187598</c:v>
                </c:pt>
                <c:pt idx="27">
                  <c:v>1.0452362168982501</c:v>
                </c:pt>
                <c:pt idx="28">
                  <c:v>1.20671487490705</c:v>
                </c:pt>
                <c:pt idx="29">
                  <c:v>0.94597760735228098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F3C-4770-B908-D20A0A34EC16}"/>
            </c:ext>
          </c:extLst>
        </c:ser>
        <c:ser>
          <c:idx val="1"/>
          <c:order val="1"/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reproductie!$E$31:$AH$31</c:f>
              <c:numCache>
                <c:formatCode>0.00</c:formatCode>
                <c:ptCount val="30"/>
                <c:pt idx="0">
                  <c:v>1.33298621539977</c:v>
                </c:pt>
                <c:pt idx="1">
                  <c:v>0.824555788016751</c:v>
                </c:pt>
                <c:pt idx="2">
                  <c:v>0.453993585196799</c:v>
                </c:pt>
                <c:pt idx="3">
                  <c:v>0.44993294639298498</c:v>
                </c:pt>
                <c:pt idx="4">
                  <c:v>0.76946313698511803</c:v>
                </c:pt>
                <c:pt idx="5">
                  <c:v>0.981327606758292</c:v>
                </c:pt>
                <c:pt idx="6">
                  <c:v>0.87178430657598005</c:v>
                </c:pt>
                <c:pt idx="7">
                  <c:v>0.84384112269446399</c:v>
                </c:pt>
                <c:pt idx="8">
                  <c:v>1.2296155273177001</c:v>
                </c:pt>
                <c:pt idx="9">
                  <c:v>1.0089792304754499</c:v>
                </c:pt>
                <c:pt idx="10">
                  <c:v>0.87691153690244195</c:v>
                </c:pt>
                <c:pt idx="11">
                  <c:v>1.0222699198704199</c:v>
                </c:pt>
                <c:pt idx="12">
                  <c:v>1.2234200627088401</c:v>
                </c:pt>
                <c:pt idx="13">
                  <c:v>0.76435361715443395</c:v>
                </c:pt>
                <c:pt idx="14">
                  <c:v>1.33526910066877</c:v>
                </c:pt>
                <c:pt idx="15">
                  <c:v>1.2230130075357499</c:v>
                </c:pt>
                <c:pt idx="16">
                  <c:v>1.3788517162165099</c:v>
                </c:pt>
                <c:pt idx="17">
                  <c:v>0.70957043017279298</c:v>
                </c:pt>
                <c:pt idx="18">
                  <c:v>1.14644941849865</c:v>
                </c:pt>
                <c:pt idx="19">
                  <c:v>0.83088386061868502</c:v>
                </c:pt>
                <c:pt idx="20">
                  <c:v>0.97487540395705896</c:v>
                </c:pt>
                <c:pt idx="21">
                  <c:v>1.04004934820604</c:v>
                </c:pt>
                <c:pt idx="22">
                  <c:v>1.0072723660488101</c:v>
                </c:pt>
                <c:pt idx="23">
                  <c:v>1.00514148565868</c:v>
                </c:pt>
                <c:pt idx="24">
                  <c:v>1.2461817903609</c:v>
                </c:pt>
                <c:pt idx="25">
                  <c:v>1.1566926815063701</c:v>
                </c:pt>
                <c:pt idx="26">
                  <c:v>0.95512569100517797</c:v>
                </c:pt>
                <c:pt idx="27">
                  <c:v>0.87349935878364204</c:v>
                </c:pt>
                <c:pt idx="28">
                  <c:v>0.98647235299854397</c:v>
                </c:pt>
                <c:pt idx="29">
                  <c:v>0.76401902132575905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F3C-4770-B908-D20A0A34EC16}"/>
            </c:ext>
          </c:extLst>
        </c:ser>
        <c:ser>
          <c:idx val="2"/>
          <c:order val="2"/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reproductie!$E$32:$AH$32</c:f>
              <c:numCache>
                <c:formatCode>0.00</c:formatCode>
                <c:ptCount val="30"/>
                <c:pt idx="0">
                  <c:v>2.2827839333528099</c:v>
                </c:pt>
                <c:pt idx="1">
                  <c:v>1.21680169544262</c:v>
                </c:pt>
                <c:pt idx="2">
                  <c:v>0.65979153531524104</c:v>
                </c:pt>
                <c:pt idx="3">
                  <c:v>0.66102119758628297</c:v>
                </c:pt>
                <c:pt idx="4">
                  <c:v>1.12821457960484</c:v>
                </c:pt>
                <c:pt idx="5">
                  <c:v>1.38160006398712</c:v>
                </c:pt>
                <c:pt idx="6">
                  <c:v>1.2269418324970001</c:v>
                </c:pt>
                <c:pt idx="7">
                  <c:v>1.19160202062306</c:v>
                </c:pt>
                <c:pt idx="8">
                  <c:v>1.7239234113869899</c:v>
                </c:pt>
                <c:pt idx="9">
                  <c:v>1.40432799398992</c:v>
                </c:pt>
                <c:pt idx="10">
                  <c:v>1.23489622207103</c:v>
                </c:pt>
                <c:pt idx="11">
                  <c:v>1.46447666351991</c:v>
                </c:pt>
                <c:pt idx="12">
                  <c:v>1.72544916775179</c:v>
                </c:pt>
                <c:pt idx="13">
                  <c:v>1.1251245529614899</c:v>
                </c:pt>
                <c:pt idx="14">
                  <c:v>1.8773325780979799</c:v>
                </c:pt>
                <c:pt idx="15">
                  <c:v>1.7309099895061899</c:v>
                </c:pt>
                <c:pt idx="16">
                  <c:v>1.91234115466215</c:v>
                </c:pt>
                <c:pt idx="17">
                  <c:v>1.0074205200622699</c:v>
                </c:pt>
                <c:pt idx="18">
                  <c:v>1.6207725132740101</c:v>
                </c:pt>
                <c:pt idx="19">
                  <c:v>1.20542851483316</c:v>
                </c:pt>
                <c:pt idx="20">
                  <c:v>1.3810677350729801</c:v>
                </c:pt>
                <c:pt idx="21">
                  <c:v>1.4760803832056</c:v>
                </c:pt>
                <c:pt idx="22">
                  <c:v>1.44567418850963</c:v>
                </c:pt>
                <c:pt idx="23">
                  <c:v>1.4305925196276099</c:v>
                </c:pt>
                <c:pt idx="24">
                  <c:v>1.76907390810137</c:v>
                </c:pt>
                <c:pt idx="25">
                  <c:v>1.6660224828449199</c:v>
                </c:pt>
                <c:pt idx="26">
                  <c:v>1.3529233372048499</c:v>
                </c:pt>
                <c:pt idx="27">
                  <c:v>1.2504488287506199</c:v>
                </c:pt>
                <c:pt idx="28">
                  <c:v>1.4764934233122999</c:v>
                </c:pt>
                <c:pt idx="29">
                  <c:v>1.17012538586925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F3C-4770-B908-D20A0A34E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750472"/>
        <c:axId val="699740280"/>
      </c:scatterChart>
      <c:valAx>
        <c:axId val="699750472"/>
        <c:scaling>
          <c:orientation val="minMax"/>
          <c:max val="2024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40280"/>
        <c:crosses val="autoZero"/>
        <c:crossBetween val="midCat"/>
        <c:majorUnit val="3"/>
        <c:minorUnit val="1"/>
      </c:valAx>
      <c:valAx>
        <c:axId val="699740280"/>
        <c:scaling>
          <c:orientation val="minMax"/>
          <c:max val="2.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reproductie-index</a:t>
                </a:r>
              </a:p>
            </c:rich>
          </c:tx>
          <c:layout>
            <c:manualLayout>
              <c:xMode val="edge"/>
              <c:yMode val="edge"/>
              <c:x val="1.5673859880142971E-2"/>
              <c:y val="0.3412710747401116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50472"/>
        <c:crosses val="autoZero"/>
        <c:crossBetween val="midCat"/>
        <c:majorUnit val="0.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800" b="0" i="0" u="none" strike="noStrike" baseline="0">
                <a:effectLst/>
              </a:rPr>
              <a:t>Kleine Karekiet</a:t>
            </a:r>
            <a:r>
              <a:rPr lang="nl-NL"/>
              <a:t>
overleving adult</a:t>
            </a:r>
          </a:p>
        </c:rich>
      </c:tx>
      <c:layout>
        <c:manualLayout>
          <c:xMode val="edge"/>
          <c:yMode val="edge"/>
          <c:x val="0.36081355809905208"/>
          <c:y val="1.9841610707752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37499999999999"/>
          <c:y val="0.15476250450499326"/>
          <c:w val="0.76875000000000004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7FB8-48FD-8CC8-5C65B4B4D701}"/>
              </c:ext>
            </c:extLst>
          </c:dPt>
          <c:dPt>
            <c:idx val="1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FB8-48FD-8CC8-5C65B4B4D701}"/>
              </c:ext>
            </c:extLst>
          </c:dPt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ad'!$E$30:$AG$30</c:f>
              <c:numCache>
                <c:formatCode>0.00</c:formatCode>
                <c:ptCount val="29"/>
                <c:pt idx="0">
                  <c:v>0.65447060000000001</c:v>
                </c:pt>
                <c:pt idx="1">
                  <c:v>0.46649590000000002</c:v>
                </c:pt>
                <c:pt idx="2">
                  <c:v>0.39326899999999998</c:v>
                </c:pt>
                <c:pt idx="3">
                  <c:v>0.37464769999999997</c:v>
                </c:pt>
                <c:pt idx="4">
                  <c:v>0.46555020000000003</c:v>
                </c:pt>
                <c:pt idx="5">
                  <c:v>0.46321250000000003</c:v>
                </c:pt>
                <c:pt idx="6">
                  <c:v>0.44295950000000001</c:v>
                </c:pt>
                <c:pt idx="7">
                  <c:v>0.36928640000000001</c:v>
                </c:pt>
                <c:pt idx="8">
                  <c:v>0.46037359999999999</c:v>
                </c:pt>
                <c:pt idx="9">
                  <c:v>0.57825709999999997</c:v>
                </c:pt>
                <c:pt idx="10">
                  <c:v>0.47341220000000001</c:v>
                </c:pt>
                <c:pt idx="11">
                  <c:v>0.50951840000000004</c:v>
                </c:pt>
                <c:pt idx="12">
                  <c:v>0.4058852</c:v>
                </c:pt>
                <c:pt idx="13">
                  <c:v>0.52033589999999996</c:v>
                </c:pt>
                <c:pt idx="14">
                  <c:v>0.50326159999999998</c:v>
                </c:pt>
                <c:pt idx="15">
                  <c:v>0.52443669999999998</c:v>
                </c:pt>
                <c:pt idx="16">
                  <c:v>0.53627919999999996</c:v>
                </c:pt>
                <c:pt idx="17">
                  <c:v>0.46614919999999999</c:v>
                </c:pt>
                <c:pt idx="18">
                  <c:v>0.40666930000000001</c:v>
                </c:pt>
                <c:pt idx="19">
                  <c:v>0.56210879999999996</c:v>
                </c:pt>
                <c:pt idx="20">
                  <c:v>0.42866029999999999</c:v>
                </c:pt>
                <c:pt idx="21">
                  <c:v>0.45381260000000001</c:v>
                </c:pt>
                <c:pt idx="22">
                  <c:v>0.57274290000000005</c:v>
                </c:pt>
                <c:pt idx="23">
                  <c:v>0.3664443</c:v>
                </c:pt>
                <c:pt idx="24">
                  <c:v>0.4069719</c:v>
                </c:pt>
                <c:pt idx="25">
                  <c:v>0.45041399999999998</c:v>
                </c:pt>
                <c:pt idx="26">
                  <c:v>0.45426850000000002</c:v>
                </c:pt>
                <c:pt idx="27">
                  <c:v>0.28930739999999999</c:v>
                </c:pt>
                <c:pt idx="28">
                  <c:v>0.39053929999999998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FB8-48FD-8CC8-5C65B4B4D701}"/>
            </c:ext>
          </c:extLst>
        </c:ser>
        <c:ser>
          <c:idx val="1"/>
          <c:order val="1"/>
          <c:tx>
            <c:v>lower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ad'!$E$31:$AG$31</c:f>
              <c:numCache>
                <c:formatCode>0.00</c:formatCode>
                <c:ptCount val="29"/>
                <c:pt idx="0">
                  <c:v>0.48386659999999998</c:v>
                </c:pt>
                <c:pt idx="1">
                  <c:v>0.38747330000000002</c:v>
                </c:pt>
                <c:pt idx="2">
                  <c:v>0.33697650000000001</c:v>
                </c:pt>
                <c:pt idx="3">
                  <c:v>0.32072440000000002</c:v>
                </c:pt>
                <c:pt idx="4">
                  <c:v>0.40200799999999998</c:v>
                </c:pt>
                <c:pt idx="5">
                  <c:v>0.40423969999999998</c:v>
                </c:pt>
                <c:pt idx="6">
                  <c:v>0.38856889999999999</c:v>
                </c:pt>
                <c:pt idx="7">
                  <c:v>0.3208376</c:v>
                </c:pt>
                <c:pt idx="8">
                  <c:v>0.40317969999999997</c:v>
                </c:pt>
                <c:pt idx="9">
                  <c:v>0.51236839999999995</c:v>
                </c:pt>
                <c:pt idx="10">
                  <c:v>0.41928979999999999</c:v>
                </c:pt>
                <c:pt idx="11">
                  <c:v>0.44854640000000001</c:v>
                </c:pt>
                <c:pt idx="12">
                  <c:v>0.3526031</c:v>
                </c:pt>
                <c:pt idx="13">
                  <c:v>0.45619140000000002</c:v>
                </c:pt>
                <c:pt idx="14">
                  <c:v>0.441917</c:v>
                </c:pt>
                <c:pt idx="15">
                  <c:v>0.46354450000000003</c:v>
                </c:pt>
                <c:pt idx="16">
                  <c:v>0.4770027</c:v>
                </c:pt>
                <c:pt idx="17">
                  <c:v>0.41465279999999999</c:v>
                </c:pt>
                <c:pt idx="18">
                  <c:v>0.35452679999999998</c:v>
                </c:pt>
                <c:pt idx="19">
                  <c:v>0.49535970000000001</c:v>
                </c:pt>
                <c:pt idx="20">
                  <c:v>0.37720320000000002</c:v>
                </c:pt>
                <c:pt idx="21">
                  <c:v>0.3989105</c:v>
                </c:pt>
                <c:pt idx="22">
                  <c:v>0.5023147</c:v>
                </c:pt>
                <c:pt idx="23">
                  <c:v>0.31380940000000002</c:v>
                </c:pt>
                <c:pt idx="24">
                  <c:v>0.3493076</c:v>
                </c:pt>
                <c:pt idx="25">
                  <c:v>0.38899879999999998</c:v>
                </c:pt>
                <c:pt idx="26">
                  <c:v>0.3909666</c:v>
                </c:pt>
                <c:pt idx="27">
                  <c:v>0.2426613</c:v>
                </c:pt>
                <c:pt idx="28">
                  <c:v>0.31436920000000002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FB8-48FD-8CC8-5C65B4B4D701}"/>
            </c:ext>
          </c:extLst>
        </c:ser>
        <c:ser>
          <c:idx val="2"/>
          <c:order val="2"/>
          <c:tx>
            <c:v>upper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ad'!$E$32:$AG$32</c:f>
              <c:numCache>
                <c:formatCode>0.00</c:formatCode>
                <c:ptCount val="29"/>
                <c:pt idx="0">
                  <c:v>0.79282750000000002</c:v>
                </c:pt>
                <c:pt idx="1">
                  <c:v>0.54723639999999996</c:v>
                </c:pt>
                <c:pt idx="2">
                  <c:v>0.45254670000000002</c:v>
                </c:pt>
                <c:pt idx="3">
                  <c:v>0.43187310000000001</c:v>
                </c:pt>
                <c:pt idx="4">
                  <c:v>0.5302306</c:v>
                </c:pt>
                <c:pt idx="5">
                  <c:v>0.5232327</c:v>
                </c:pt>
                <c:pt idx="6">
                  <c:v>0.49875330000000001</c:v>
                </c:pt>
                <c:pt idx="7">
                  <c:v>0.42052129999999999</c:v>
                </c:pt>
                <c:pt idx="8">
                  <c:v>0.51863049999999999</c:v>
                </c:pt>
                <c:pt idx="9">
                  <c:v>0.6414725</c:v>
                </c:pt>
                <c:pt idx="10">
                  <c:v>0.52816680000000005</c:v>
                </c:pt>
                <c:pt idx="11">
                  <c:v>0.57020839999999995</c:v>
                </c:pt>
                <c:pt idx="12">
                  <c:v>0.46147949999999999</c:v>
                </c:pt>
                <c:pt idx="13">
                  <c:v>0.58381689999999997</c:v>
                </c:pt>
                <c:pt idx="14">
                  <c:v>0.56450820000000002</c:v>
                </c:pt>
                <c:pt idx="15">
                  <c:v>0.58461090000000004</c:v>
                </c:pt>
                <c:pt idx="16">
                  <c:v>0.59454790000000002</c:v>
                </c:pt>
                <c:pt idx="17">
                  <c:v>0.51837719999999998</c:v>
                </c:pt>
                <c:pt idx="18">
                  <c:v>0.46100360000000001</c:v>
                </c:pt>
                <c:pt idx="19">
                  <c:v>0.62668270000000004</c:v>
                </c:pt>
                <c:pt idx="20">
                  <c:v>0.48170770000000002</c:v>
                </c:pt>
                <c:pt idx="21">
                  <c:v>0.50986160000000003</c:v>
                </c:pt>
                <c:pt idx="22">
                  <c:v>0.64034060000000004</c:v>
                </c:pt>
                <c:pt idx="23">
                  <c:v>0.42247210000000002</c:v>
                </c:pt>
                <c:pt idx="24">
                  <c:v>0.46731889999999998</c:v>
                </c:pt>
                <c:pt idx="25">
                  <c:v>0.51337849999999996</c:v>
                </c:pt>
                <c:pt idx="26">
                  <c:v>0.5190842</c:v>
                </c:pt>
                <c:pt idx="27">
                  <c:v>0.34088429999999997</c:v>
                </c:pt>
                <c:pt idx="28">
                  <c:v>0.47244770000000003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FB8-48FD-8CC8-5C65B4B4D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742632"/>
        <c:axId val="699744592"/>
      </c:scatterChart>
      <c:valAx>
        <c:axId val="699742632"/>
        <c:scaling>
          <c:orientation val="minMax"/>
          <c:max val="2023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44592"/>
        <c:crosses val="autoZero"/>
        <c:crossBetween val="midCat"/>
        <c:majorUnit val="3"/>
        <c:minorUnit val="1"/>
      </c:valAx>
      <c:valAx>
        <c:axId val="699744592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jaarlijkse overlevingskans</a:t>
                </a:r>
              </a:p>
            </c:rich>
          </c:tx>
          <c:layout>
            <c:manualLayout>
              <c:xMode val="edge"/>
              <c:yMode val="edge"/>
              <c:x val="1.5625E-2"/>
              <c:y val="0.24278556089579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42632"/>
        <c:crosses val="autoZero"/>
        <c:crossBetween val="midCat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Grote Bonte Specht
overleving </a:t>
            </a:r>
            <a:r>
              <a:rPr lang="nl-NL" baseline="0"/>
              <a:t> eerstejaars</a:t>
            </a:r>
            <a:endParaRPr lang="nl-NL"/>
          </a:p>
        </c:rich>
      </c:tx>
      <c:layout>
        <c:manualLayout>
          <c:xMode val="edge"/>
          <c:yMode val="edge"/>
          <c:x val="0.33956487997139889"/>
          <c:y val="1.97628744682776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87898802262224"/>
          <c:y val="0.15415049513358281"/>
          <c:w val="0.76947274591348425"/>
          <c:h val="0.73913186128153807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CC87-47AB-8CF0-17075902AA99}"/>
              </c:ext>
            </c:extLst>
          </c:dPt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juv'!$E$3:$AG$3</c:f>
              <c:numCache>
                <c:formatCode>0.00</c:formatCode>
                <c:ptCount val="29"/>
                <c:pt idx="1">
                  <c:v>0.1192006</c:v>
                </c:pt>
                <c:pt idx="5">
                  <c:v>6.2277399999999997E-2</c:v>
                </c:pt>
                <c:pt idx="7">
                  <c:v>7.6272199999999998E-2</c:v>
                </c:pt>
                <c:pt idx="8">
                  <c:v>0.16078509999999999</c:v>
                </c:pt>
                <c:pt idx="14">
                  <c:v>5.6353100000000003E-2</c:v>
                </c:pt>
                <c:pt idx="15">
                  <c:v>0.12339020000000001</c:v>
                </c:pt>
                <c:pt idx="16">
                  <c:v>8.4557599999999997E-2</c:v>
                </c:pt>
                <c:pt idx="17">
                  <c:v>5.6696999999999997E-2</c:v>
                </c:pt>
                <c:pt idx="18">
                  <c:v>6.5994499999999998E-2</c:v>
                </c:pt>
                <c:pt idx="19">
                  <c:v>0.15292020000000001</c:v>
                </c:pt>
                <c:pt idx="20">
                  <c:v>0.22494720000000001</c:v>
                </c:pt>
                <c:pt idx="22">
                  <c:v>7.1892200000000003E-2</c:v>
                </c:pt>
                <c:pt idx="23">
                  <c:v>7.1602700000000005E-2</c:v>
                </c:pt>
                <c:pt idx="25">
                  <c:v>7.3014099999999998E-2</c:v>
                </c:pt>
                <c:pt idx="26">
                  <c:v>6.1682099999999997E-2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C87-47AB-8CF0-17075902AA99}"/>
            </c:ext>
          </c:extLst>
        </c:ser>
        <c:ser>
          <c:idx val="1"/>
          <c:order val="1"/>
          <c:tx>
            <c:v>lower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juv'!$E$4:$AG$4</c:f>
              <c:numCache>
                <c:formatCode>0.00</c:formatCode>
                <c:ptCount val="29"/>
                <c:pt idx="1">
                  <c:v>1.5641599999999999E-2</c:v>
                </c:pt>
                <c:pt idx="5">
                  <c:v>8.3884000000000007E-3</c:v>
                </c:pt>
                <c:pt idx="7">
                  <c:v>1.0189699999999999E-2</c:v>
                </c:pt>
                <c:pt idx="8">
                  <c:v>2.0492799999999999E-2</c:v>
                </c:pt>
                <c:pt idx="14">
                  <c:v>7.6817999999999999E-3</c:v>
                </c:pt>
                <c:pt idx="15">
                  <c:v>3.9092799999999997E-2</c:v>
                </c:pt>
                <c:pt idx="16">
                  <c:v>2.0662400000000001E-2</c:v>
                </c:pt>
                <c:pt idx="17">
                  <c:v>1.39294E-2</c:v>
                </c:pt>
                <c:pt idx="18">
                  <c:v>1.6241999999999999E-2</c:v>
                </c:pt>
                <c:pt idx="19">
                  <c:v>6.8054100000000006E-2</c:v>
                </c:pt>
                <c:pt idx="20">
                  <c:v>0.1130563</c:v>
                </c:pt>
                <c:pt idx="22">
                  <c:v>1.7685900000000001E-2</c:v>
                </c:pt>
                <c:pt idx="23">
                  <c:v>2.9547899999999998E-2</c:v>
                </c:pt>
                <c:pt idx="25">
                  <c:v>2.3091199999999999E-2</c:v>
                </c:pt>
                <c:pt idx="26">
                  <c:v>1.9618300000000002E-2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C87-47AB-8CF0-17075902AA99}"/>
            </c:ext>
          </c:extLst>
        </c:ser>
        <c:ser>
          <c:idx val="2"/>
          <c:order val="2"/>
          <c:tx>
            <c:v>upper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juv'!$E$5:$AG$5</c:f>
              <c:numCache>
                <c:formatCode>0.00</c:formatCode>
                <c:ptCount val="29"/>
                <c:pt idx="1">
                  <c:v>0.5354428</c:v>
                </c:pt>
                <c:pt idx="5">
                  <c:v>0.34271400000000002</c:v>
                </c:pt>
                <c:pt idx="7">
                  <c:v>0.39841369999999998</c:v>
                </c:pt>
                <c:pt idx="8">
                  <c:v>0.63695659999999998</c:v>
                </c:pt>
                <c:pt idx="14">
                  <c:v>0.31538929999999998</c:v>
                </c:pt>
                <c:pt idx="15">
                  <c:v>0.3275072</c:v>
                </c:pt>
                <c:pt idx="16">
                  <c:v>0.28794419999999998</c:v>
                </c:pt>
                <c:pt idx="17">
                  <c:v>0.20365510000000001</c:v>
                </c:pt>
                <c:pt idx="18">
                  <c:v>0.23218069999999999</c:v>
                </c:pt>
                <c:pt idx="19">
                  <c:v>0.30857600000000002</c:v>
                </c:pt>
                <c:pt idx="20">
                  <c:v>0.397897</c:v>
                </c:pt>
                <c:pt idx="22">
                  <c:v>0.24996119999999999</c:v>
                </c:pt>
                <c:pt idx="23">
                  <c:v>0.16343289999999999</c:v>
                </c:pt>
                <c:pt idx="25">
                  <c:v>0.20790049999999999</c:v>
                </c:pt>
                <c:pt idx="26">
                  <c:v>0.17759739999999999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C87-47AB-8CF0-17075902A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710880"/>
        <c:axId val="699709312"/>
      </c:scatterChart>
      <c:valAx>
        <c:axId val="699710880"/>
        <c:scaling>
          <c:orientation val="minMax"/>
          <c:max val="2023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09312"/>
        <c:crosses val="autoZero"/>
        <c:crossBetween val="midCat"/>
        <c:majorUnit val="3"/>
        <c:minorUnit val="1"/>
      </c:valAx>
      <c:valAx>
        <c:axId val="699709312"/>
        <c:scaling>
          <c:orientation val="minMax"/>
          <c:max val="0.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jaarlijkse overlevingskans</a:t>
                </a:r>
              </a:p>
            </c:rich>
          </c:tx>
          <c:layout>
            <c:manualLayout>
              <c:xMode val="edge"/>
              <c:yMode val="edge"/>
              <c:x val="1.5576443569553806E-2"/>
              <c:y val="0.2360865236673001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10880"/>
        <c:crosses val="autoZero"/>
        <c:crossBetween val="midCat"/>
        <c:majorUnit val="0.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800" b="0" i="0" u="none" strike="noStrike" baseline="0">
                <a:effectLst/>
              </a:rPr>
              <a:t>Kleine Karekiet</a:t>
            </a:r>
            <a:r>
              <a:rPr lang="nl-NL"/>
              <a:t>
overleving eerstejaars</a:t>
            </a:r>
          </a:p>
        </c:rich>
      </c:tx>
      <c:layout>
        <c:manualLayout>
          <c:xMode val="edge"/>
          <c:yMode val="edge"/>
          <c:x val="0.36081355809905208"/>
          <c:y val="1.9841610707752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37499999999999"/>
          <c:y val="0.15476250450499326"/>
          <c:w val="0.76875000000000004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AC30-4072-A374-0AD65C013DC1}"/>
              </c:ext>
            </c:extLst>
          </c:dPt>
          <c:dPt>
            <c:idx val="1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C30-4072-A374-0AD65C013DC1}"/>
              </c:ext>
            </c:extLst>
          </c:dPt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juv'!$E$30:$AG$30</c:f>
              <c:numCache>
                <c:formatCode>0.00</c:formatCode>
                <c:ptCount val="29"/>
                <c:pt idx="0">
                  <c:v>9.4045100000000006E-2</c:v>
                </c:pt>
                <c:pt idx="1">
                  <c:v>5.8876900000000003E-2</c:v>
                </c:pt>
                <c:pt idx="2">
                  <c:v>8.2827200000000004E-2</c:v>
                </c:pt>
                <c:pt idx="3">
                  <c:v>6.2027499999999999E-2</c:v>
                </c:pt>
                <c:pt idx="4">
                  <c:v>6.3698500000000005E-2</c:v>
                </c:pt>
                <c:pt idx="5">
                  <c:v>7.0822499999999997E-2</c:v>
                </c:pt>
                <c:pt idx="6">
                  <c:v>5.5958000000000001E-2</c:v>
                </c:pt>
                <c:pt idx="7">
                  <c:v>7.4511499999999994E-2</c:v>
                </c:pt>
                <c:pt idx="8">
                  <c:v>5.0653999999999998E-2</c:v>
                </c:pt>
                <c:pt idx="9">
                  <c:v>7.8834000000000001E-2</c:v>
                </c:pt>
                <c:pt idx="10">
                  <c:v>8.2257300000000005E-2</c:v>
                </c:pt>
                <c:pt idx="11">
                  <c:v>9.2401999999999998E-2</c:v>
                </c:pt>
                <c:pt idx="12">
                  <c:v>8.1449300000000002E-2</c:v>
                </c:pt>
                <c:pt idx="13">
                  <c:v>8.2075800000000004E-2</c:v>
                </c:pt>
                <c:pt idx="14">
                  <c:v>9.1768600000000006E-2</c:v>
                </c:pt>
                <c:pt idx="15">
                  <c:v>8.9464199999999994E-2</c:v>
                </c:pt>
                <c:pt idx="16">
                  <c:v>0.1188521</c:v>
                </c:pt>
                <c:pt idx="17">
                  <c:v>8.6188299999999995E-2</c:v>
                </c:pt>
                <c:pt idx="18">
                  <c:v>8.3472299999999999E-2</c:v>
                </c:pt>
                <c:pt idx="19">
                  <c:v>0.1229165</c:v>
                </c:pt>
                <c:pt idx="20">
                  <c:v>9.9728999999999998E-2</c:v>
                </c:pt>
                <c:pt idx="21">
                  <c:v>6.7306199999999997E-2</c:v>
                </c:pt>
                <c:pt idx="22">
                  <c:v>6.4069799999999996E-2</c:v>
                </c:pt>
                <c:pt idx="23">
                  <c:v>9.6853099999999998E-2</c:v>
                </c:pt>
                <c:pt idx="24">
                  <c:v>7.9050899999999993E-2</c:v>
                </c:pt>
                <c:pt idx="25">
                  <c:v>7.4646000000000004E-2</c:v>
                </c:pt>
                <c:pt idx="26">
                  <c:v>6.9425200000000006E-2</c:v>
                </c:pt>
                <c:pt idx="27">
                  <c:v>5.9395099999999999E-2</c:v>
                </c:pt>
                <c:pt idx="28">
                  <c:v>6.8459300000000001E-2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C30-4072-A374-0AD65C013DC1}"/>
            </c:ext>
          </c:extLst>
        </c:ser>
        <c:ser>
          <c:idx val="1"/>
          <c:order val="1"/>
          <c:tx>
            <c:v>lower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juv'!$E$31:$AG$31</c:f>
              <c:numCache>
                <c:formatCode>0.00</c:formatCode>
                <c:ptCount val="29"/>
                <c:pt idx="0">
                  <c:v>6.8124900000000002E-2</c:v>
                </c:pt>
                <c:pt idx="1">
                  <c:v>4.2297899999999999E-2</c:v>
                </c:pt>
                <c:pt idx="2">
                  <c:v>6.05213E-2</c:v>
                </c:pt>
                <c:pt idx="3">
                  <c:v>4.2802699999999999E-2</c:v>
                </c:pt>
                <c:pt idx="4">
                  <c:v>4.6203899999999999E-2</c:v>
                </c:pt>
                <c:pt idx="5">
                  <c:v>5.50181E-2</c:v>
                </c:pt>
                <c:pt idx="6">
                  <c:v>4.1307499999999997E-2</c:v>
                </c:pt>
                <c:pt idx="7">
                  <c:v>5.6993500000000002E-2</c:v>
                </c:pt>
                <c:pt idx="8">
                  <c:v>3.76656E-2</c:v>
                </c:pt>
                <c:pt idx="9">
                  <c:v>6.0325400000000001E-2</c:v>
                </c:pt>
                <c:pt idx="10">
                  <c:v>6.2904000000000002E-2</c:v>
                </c:pt>
                <c:pt idx="11">
                  <c:v>7.0522500000000002E-2</c:v>
                </c:pt>
                <c:pt idx="12">
                  <c:v>6.2850100000000006E-2</c:v>
                </c:pt>
                <c:pt idx="13">
                  <c:v>6.0049400000000003E-2</c:v>
                </c:pt>
                <c:pt idx="14">
                  <c:v>7.3288099999999995E-2</c:v>
                </c:pt>
                <c:pt idx="15">
                  <c:v>7.0611900000000005E-2</c:v>
                </c:pt>
                <c:pt idx="16">
                  <c:v>9.7895300000000005E-2</c:v>
                </c:pt>
                <c:pt idx="17">
                  <c:v>6.46428E-2</c:v>
                </c:pt>
                <c:pt idx="18">
                  <c:v>6.4033900000000005E-2</c:v>
                </c:pt>
                <c:pt idx="19">
                  <c:v>9.5630400000000004E-2</c:v>
                </c:pt>
                <c:pt idx="20">
                  <c:v>7.8464400000000004E-2</c:v>
                </c:pt>
                <c:pt idx="21">
                  <c:v>5.0607199999999998E-2</c:v>
                </c:pt>
                <c:pt idx="22">
                  <c:v>4.5861800000000001E-2</c:v>
                </c:pt>
                <c:pt idx="23">
                  <c:v>7.49475E-2</c:v>
                </c:pt>
                <c:pt idx="24">
                  <c:v>6.1263199999999997E-2</c:v>
                </c:pt>
                <c:pt idx="25">
                  <c:v>5.6077099999999998E-2</c:v>
                </c:pt>
                <c:pt idx="26">
                  <c:v>5.06659E-2</c:v>
                </c:pt>
                <c:pt idx="27">
                  <c:v>4.2054500000000002E-2</c:v>
                </c:pt>
                <c:pt idx="28">
                  <c:v>4.4249900000000002E-2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C30-4072-A374-0AD65C013DC1}"/>
            </c:ext>
          </c:extLst>
        </c:ser>
        <c:ser>
          <c:idx val="2"/>
          <c:order val="2"/>
          <c:tx>
            <c:v>upper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4-AC30-4072-A374-0AD65C013DC1}"/>
              </c:ext>
            </c:extLst>
          </c:dPt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juv'!$E$32:$AG$32</c:f>
              <c:numCache>
                <c:formatCode>0.00</c:formatCode>
                <c:ptCount val="29"/>
                <c:pt idx="0">
                  <c:v>0.1284679</c:v>
                </c:pt>
                <c:pt idx="1">
                  <c:v>8.1401699999999994E-2</c:v>
                </c:pt>
                <c:pt idx="2">
                  <c:v>0.11237080000000001</c:v>
                </c:pt>
                <c:pt idx="3">
                  <c:v>8.9083300000000004E-2</c:v>
                </c:pt>
                <c:pt idx="4">
                  <c:v>8.7211499999999997E-2</c:v>
                </c:pt>
                <c:pt idx="5">
                  <c:v>9.0730900000000003E-2</c:v>
                </c:pt>
                <c:pt idx="6">
                  <c:v>7.5396000000000005E-2</c:v>
                </c:pt>
                <c:pt idx="7">
                  <c:v>9.68609E-2</c:v>
                </c:pt>
                <c:pt idx="8">
                  <c:v>6.7805599999999994E-2</c:v>
                </c:pt>
                <c:pt idx="9">
                  <c:v>0.1024023</c:v>
                </c:pt>
                <c:pt idx="10">
                  <c:v>0.1068858</c:v>
                </c:pt>
                <c:pt idx="11">
                  <c:v>0.1201918</c:v>
                </c:pt>
                <c:pt idx="12">
                  <c:v>0.1049363</c:v>
                </c:pt>
                <c:pt idx="13">
                  <c:v>0.1112254</c:v>
                </c:pt>
                <c:pt idx="14">
                  <c:v>0.11433409999999999</c:v>
                </c:pt>
                <c:pt idx="15">
                  <c:v>0.11273909999999999</c:v>
                </c:pt>
                <c:pt idx="16">
                  <c:v>0.14358119999999999</c:v>
                </c:pt>
                <c:pt idx="17">
                  <c:v>0.11403919999999999</c:v>
                </c:pt>
                <c:pt idx="18">
                  <c:v>0.1081299</c:v>
                </c:pt>
                <c:pt idx="19">
                  <c:v>0.15663949999999999</c:v>
                </c:pt>
                <c:pt idx="20">
                  <c:v>0.12596879999999999</c:v>
                </c:pt>
                <c:pt idx="21">
                  <c:v>8.8998900000000006E-2</c:v>
                </c:pt>
                <c:pt idx="22">
                  <c:v>8.8833700000000002E-2</c:v>
                </c:pt>
                <c:pt idx="23">
                  <c:v>0.12430090000000001</c:v>
                </c:pt>
                <c:pt idx="24">
                  <c:v>0.10144499999999999</c:v>
                </c:pt>
                <c:pt idx="25">
                  <c:v>9.8720500000000003E-2</c:v>
                </c:pt>
                <c:pt idx="26">
                  <c:v>9.4439099999999998E-2</c:v>
                </c:pt>
                <c:pt idx="27">
                  <c:v>8.3264299999999999E-2</c:v>
                </c:pt>
                <c:pt idx="28">
                  <c:v>0.1044659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C30-4072-A374-0AD65C013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745376"/>
        <c:axId val="699745768"/>
      </c:scatterChart>
      <c:valAx>
        <c:axId val="699745376"/>
        <c:scaling>
          <c:orientation val="minMax"/>
          <c:max val="2023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45768"/>
        <c:crosses val="autoZero"/>
        <c:crossBetween val="midCat"/>
        <c:majorUnit val="3"/>
        <c:minorUnit val="1"/>
      </c:valAx>
      <c:valAx>
        <c:axId val="699745768"/>
        <c:scaling>
          <c:orientation val="minMax"/>
          <c:max val="0.4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jaarlijkse overlevingskans</a:t>
                </a:r>
              </a:p>
            </c:rich>
          </c:tx>
          <c:layout>
            <c:manualLayout>
              <c:xMode val="edge"/>
              <c:yMode val="edge"/>
              <c:x val="1.5625E-2"/>
              <c:y val="0.24278556089579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45376"/>
        <c:crosses val="autoZero"/>
        <c:crossBetween val="midCat"/>
        <c:majorUnit val="0.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Braamsluiper
reproductie</a:t>
            </a:r>
          </a:p>
        </c:rich>
      </c:tx>
      <c:layout>
        <c:manualLayout>
          <c:xMode val="edge"/>
          <c:yMode val="edge"/>
          <c:x val="0.38244569258194261"/>
          <c:y val="1.98411443111095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22307023908701"/>
          <c:y val="0.15476250450499326"/>
          <c:w val="0.78167817759981373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B5D3-46DD-8B4A-76F0F9E161F8}"/>
              </c:ext>
            </c:extLst>
          </c:dPt>
          <c:dPt>
            <c:idx val="1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B5D3-46DD-8B4A-76F0F9E161F8}"/>
              </c:ext>
            </c:extLst>
          </c:dPt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reproductie!$E$33:$AH$33</c:f>
              <c:numCache>
                <c:formatCode>0.00</c:formatCode>
                <c:ptCount val="30"/>
                <c:pt idx="0">
                  <c:v>1.0132754229161101</c:v>
                </c:pt>
                <c:pt idx="1">
                  <c:v>2.7455849880141598</c:v>
                </c:pt>
                <c:pt idx="2">
                  <c:v>1.9826883707840901</c:v>
                </c:pt>
                <c:pt idx="3">
                  <c:v>1.85441644266568</c:v>
                </c:pt>
                <c:pt idx="4">
                  <c:v>2.5083413483434298</c:v>
                </c:pt>
                <c:pt idx="5">
                  <c:v>1.48004078881418</c:v>
                </c:pt>
                <c:pt idx="6">
                  <c:v>1.1113020819819199</c:v>
                </c:pt>
                <c:pt idx="7">
                  <c:v>1.9350805402209399</c:v>
                </c:pt>
                <c:pt idx="8">
                  <c:v>1.91414961472381</c:v>
                </c:pt>
                <c:pt idx="9">
                  <c:v>1.3434601872466001</c:v>
                </c:pt>
                <c:pt idx="10">
                  <c:v>1.70834991406952</c:v>
                </c:pt>
                <c:pt idx="11">
                  <c:v>1.1258642655407001</c:v>
                </c:pt>
                <c:pt idx="12">
                  <c:v>0.91713203090247697</c:v>
                </c:pt>
                <c:pt idx="13">
                  <c:v>0.98059661586506897</c:v>
                </c:pt>
                <c:pt idx="14">
                  <c:v>1.21880230804373</c:v>
                </c:pt>
                <c:pt idx="15">
                  <c:v>2.20403365914731</c:v>
                </c:pt>
                <c:pt idx="16">
                  <c:v>0.70280732824283298</c:v>
                </c:pt>
                <c:pt idx="17">
                  <c:v>1.13855950952202</c:v>
                </c:pt>
                <c:pt idx="18">
                  <c:v>2.0348654141117901</c:v>
                </c:pt>
                <c:pt idx="19">
                  <c:v>1.2809283436468699</c:v>
                </c:pt>
                <c:pt idx="20">
                  <c:v>1.7305011541045601</c:v>
                </c:pt>
                <c:pt idx="21">
                  <c:v>1.2945586900635999</c:v>
                </c:pt>
                <c:pt idx="22">
                  <c:v>1.10562660881108</c:v>
                </c:pt>
                <c:pt idx="23">
                  <c:v>0.71736517138655997</c:v>
                </c:pt>
                <c:pt idx="24">
                  <c:v>1.6765533830341</c:v>
                </c:pt>
                <c:pt idx="25">
                  <c:v>1.59063599946789</c:v>
                </c:pt>
                <c:pt idx="26">
                  <c:v>1.43538549553919</c:v>
                </c:pt>
                <c:pt idx="27">
                  <c:v>0.65250560678326397</c:v>
                </c:pt>
                <c:pt idx="28">
                  <c:v>1.69290978313639</c:v>
                </c:pt>
                <c:pt idx="29">
                  <c:v>1.06966134655645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5D3-46DD-8B4A-76F0F9E161F8}"/>
            </c:ext>
          </c:extLst>
        </c:ser>
        <c:ser>
          <c:idx val="1"/>
          <c:order val="1"/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reproductie!$E$34:$AH$34</c:f>
              <c:numCache>
                <c:formatCode>0.00</c:formatCode>
                <c:ptCount val="30"/>
                <c:pt idx="0">
                  <c:v>0.30716300131199398</c:v>
                </c:pt>
                <c:pt idx="1">
                  <c:v>1.1465303674682901</c:v>
                </c:pt>
                <c:pt idx="2">
                  <c:v>0.69250160218895296</c:v>
                </c:pt>
                <c:pt idx="3">
                  <c:v>0.65788410449173995</c:v>
                </c:pt>
                <c:pt idx="4">
                  <c:v>1.05816488119162</c:v>
                </c:pt>
                <c:pt idx="5">
                  <c:v>0.65459528722786697</c:v>
                </c:pt>
                <c:pt idx="6">
                  <c:v>0.47084529287669202</c:v>
                </c:pt>
                <c:pt idx="7">
                  <c:v>0.850147371524406</c:v>
                </c:pt>
                <c:pt idx="8">
                  <c:v>0.90737761103189796</c:v>
                </c:pt>
                <c:pt idx="9">
                  <c:v>0.61208107106853205</c:v>
                </c:pt>
                <c:pt idx="10">
                  <c:v>0.80211369023899703</c:v>
                </c:pt>
                <c:pt idx="11">
                  <c:v>0.51081565351389702</c:v>
                </c:pt>
                <c:pt idx="12">
                  <c:v>0.36317549591797199</c:v>
                </c:pt>
                <c:pt idx="13">
                  <c:v>0.45191456308032601</c:v>
                </c:pt>
                <c:pt idx="14">
                  <c:v>0.606501121393761</c:v>
                </c:pt>
                <c:pt idx="15">
                  <c:v>1.1158941701785099</c:v>
                </c:pt>
                <c:pt idx="16">
                  <c:v>0.34526127263916401</c:v>
                </c:pt>
                <c:pt idx="17">
                  <c:v>0.554524488496839</c:v>
                </c:pt>
                <c:pt idx="18">
                  <c:v>1.0177116662352199</c:v>
                </c:pt>
                <c:pt idx="19">
                  <c:v>0.64540248283968404</c:v>
                </c:pt>
                <c:pt idx="20">
                  <c:v>0.91318963523281904</c:v>
                </c:pt>
                <c:pt idx="21">
                  <c:v>0.66678956165700598</c:v>
                </c:pt>
                <c:pt idx="22">
                  <c:v>0.55922361961230704</c:v>
                </c:pt>
                <c:pt idx="23">
                  <c:v>0.351595844147435</c:v>
                </c:pt>
                <c:pt idx="24">
                  <c:v>0.86408531342369099</c:v>
                </c:pt>
                <c:pt idx="25">
                  <c:v>0.80968382215815204</c:v>
                </c:pt>
                <c:pt idx="26">
                  <c:v>0.72285533456001105</c:v>
                </c:pt>
                <c:pt idx="27">
                  <c:v>0.29555832919529501</c:v>
                </c:pt>
                <c:pt idx="28">
                  <c:v>0.80020482059601195</c:v>
                </c:pt>
                <c:pt idx="29">
                  <c:v>0.51085362070423601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5D3-46DD-8B4A-76F0F9E161F8}"/>
            </c:ext>
          </c:extLst>
        </c:ser>
        <c:ser>
          <c:idx val="2"/>
          <c:order val="2"/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reproductie!$E$35:$AH$35</c:f>
              <c:numCache>
                <c:formatCode>0.00</c:formatCode>
                <c:ptCount val="30"/>
                <c:pt idx="0">
                  <c:v>3.0804262127071</c:v>
                </c:pt>
                <c:pt idx="1">
                  <c:v>6.7012495051551104</c:v>
                </c:pt>
                <c:pt idx="2">
                  <c:v>5.5547601387555199</c:v>
                </c:pt>
                <c:pt idx="3">
                  <c:v>5.1713017790455904</c:v>
                </c:pt>
                <c:pt idx="4">
                  <c:v>6.0028539441429896</c:v>
                </c:pt>
                <c:pt idx="5">
                  <c:v>3.34585764291365</c:v>
                </c:pt>
                <c:pt idx="6">
                  <c:v>2.57936797183691</c:v>
                </c:pt>
                <c:pt idx="7">
                  <c:v>4.3945249389596697</c:v>
                </c:pt>
                <c:pt idx="8">
                  <c:v>4.0620429536248697</c:v>
                </c:pt>
                <c:pt idx="9">
                  <c:v>2.9309244217567301</c:v>
                </c:pt>
                <c:pt idx="10">
                  <c:v>3.6493050717593301</c:v>
                </c:pt>
                <c:pt idx="11">
                  <c:v>2.4648580407166198</c:v>
                </c:pt>
                <c:pt idx="12">
                  <c:v>2.2361076492387202</c:v>
                </c:pt>
                <c:pt idx="13">
                  <c:v>2.1153991396120202</c:v>
                </c:pt>
                <c:pt idx="14">
                  <c:v>2.4664243926912399</c:v>
                </c:pt>
                <c:pt idx="15">
                  <c:v>4.40839273670667</c:v>
                </c:pt>
                <c:pt idx="16">
                  <c:v>1.4176107861098</c:v>
                </c:pt>
                <c:pt idx="17">
                  <c:v>2.3480710987355802</c:v>
                </c:pt>
                <c:pt idx="18">
                  <c:v>4.1250749275553797</c:v>
                </c:pt>
                <c:pt idx="19">
                  <c:v>2.56348418609713</c:v>
                </c:pt>
                <c:pt idx="20">
                  <c:v>3.3267059857435499</c:v>
                </c:pt>
                <c:pt idx="21">
                  <c:v>2.5394697958371499</c:v>
                </c:pt>
                <c:pt idx="22">
                  <c:v>2.2041648457997001</c:v>
                </c:pt>
                <c:pt idx="23">
                  <c:v>1.46852046959147</c:v>
                </c:pt>
                <c:pt idx="24">
                  <c:v>3.2897198408710402</c:v>
                </c:pt>
                <c:pt idx="25">
                  <c:v>3.15678382857286</c:v>
                </c:pt>
                <c:pt idx="26">
                  <c:v>2.87642184591413</c:v>
                </c:pt>
                <c:pt idx="27">
                  <c:v>1.42566860226838</c:v>
                </c:pt>
                <c:pt idx="28">
                  <c:v>3.6000315853319398</c:v>
                </c:pt>
                <c:pt idx="29">
                  <c:v>2.24366186989853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5D3-46DD-8B4A-76F0F9E16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762232"/>
        <c:axId val="699760664"/>
      </c:scatterChart>
      <c:valAx>
        <c:axId val="699762232"/>
        <c:scaling>
          <c:orientation val="minMax"/>
          <c:max val="2024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60664"/>
        <c:crosses val="autoZero"/>
        <c:crossBetween val="midCat"/>
        <c:majorUnit val="3"/>
        <c:minorUnit val="1"/>
      </c:valAx>
      <c:valAx>
        <c:axId val="699760664"/>
        <c:scaling>
          <c:orientation val="minMax"/>
          <c:max val="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reproductie-index</a:t>
                </a:r>
              </a:p>
            </c:rich>
          </c:tx>
          <c:layout>
            <c:manualLayout>
              <c:xMode val="edge"/>
              <c:yMode val="edge"/>
              <c:x val="1.5673859880142971E-2"/>
              <c:y val="0.3412710747401116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62232"/>
        <c:crosses val="autoZero"/>
        <c:crossBetween val="midCat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800" b="0" i="0" u="none" strike="noStrike" baseline="0">
                <a:effectLst/>
              </a:rPr>
              <a:t>Braamsluiper</a:t>
            </a:r>
            <a:r>
              <a:rPr lang="nl-NL"/>
              <a:t>
overleving adult</a:t>
            </a:r>
          </a:p>
        </c:rich>
      </c:tx>
      <c:layout>
        <c:manualLayout>
          <c:xMode val="edge"/>
          <c:yMode val="edge"/>
          <c:x val="0.36081355809905208"/>
          <c:y val="1.9841610707752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37499999999999"/>
          <c:y val="0.15476250450499326"/>
          <c:w val="0.76875000000000004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87F2-4F1F-A22C-247C5E5F2C32}"/>
              </c:ext>
            </c:extLst>
          </c:dPt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ad'!$E$33:$AG$33</c:f>
              <c:numCache>
                <c:formatCode>0.00</c:formatCode>
                <c:ptCount val="29"/>
                <c:pt idx="1">
                  <c:v>0.13763139999999999</c:v>
                </c:pt>
                <c:pt idx="2">
                  <c:v>0.22202079999999999</c:v>
                </c:pt>
                <c:pt idx="3">
                  <c:v>0.38512030000000003</c:v>
                </c:pt>
                <c:pt idx="4">
                  <c:v>0.56252690000000005</c:v>
                </c:pt>
                <c:pt idx="5">
                  <c:v>0.2171005</c:v>
                </c:pt>
                <c:pt idx="6">
                  <c:v>0.4997607</c:v>
                </c:pt>
                <c:pt idx="7">
                  <c:v>0.32499070000000002</c:v>
                </c:pt>
                <c:pt idx="8">
                  <c:v>0.15826850000000001</c:v>
                </c:pt>
                <c:pt idx="9">
                  <c:v>0.48937700000000001</c:v>
                </c:pt>
                <c:pt idx="10">
                  <c:v>0.30864130000000001</c:v>
                </c:pt>
                <c:pt idx="11">
                  <c:v>0.33584219999999998</c:v>
                </c:pt>
                <c:pt idx="12">
                  <c:v>0.44053310000000001</c:v>
                </c:pt>
                <c:pt idx="13">
                  <c:v>0.53848099999999999</c:v>
                </c:pt>
                <c:pt idx="14">
                  <c:v>0.38029659999999998</c:v>
                </c:pt>
                <c:pt idx="15">
                  <c:v>0.57855259999999997</c:v>
                </c:pt>
                <c:pt idx="16">
                  <c:v>0.46102300000000002</c:v>
                </c:pt>
                <c:pt idx="17">
                  <c:v>0.31867669999999998</c:v>
                </c:pt>
                <c:pt idx="18">
                  <c:v>0.2409461</c:v>
                </c:pt>
                <c:pt idx="19">
                  <c:v>0.4209154</c:v>
                </c:pt>
                <c:pt idx="20">
                  <c:v>0.42490739999999999</c:v>
                </c:pt>
                <c:pt idx="21">
                  <c:v>0.33739140000000001</c:v>
                </c:pt>
                <c:pt idx="22">
                  <c:v>0.36330319999999999</c:v>
                </c:pt>
                <c:pt idx="23">
                  <c:v>0.41117179999999998</c:v>
                </c:pt>
                <c:pt idx="24">
                  <c:v>0.3291867</c:v>
                </c:pt>
                <c:pt idx="25">
                  <c:v>0.26225229999999999</c:v>
                </c:pt>
                <c:pt idx="26">
                  <c:v>0.29586960000000001</c:v>
                </c:pt>
                <c:pt idx="27">
                  <c:v>0.24921299999999999</c:v>
                </c:pt>
                <c:pt idx="28">
                  <c:v>0.34401130000000002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F2-4F1F-A22C-247C5E5F2C32}"/>
            </c:ext>
          </c:extLst>
        </c:ser>
        <c:ser>
          <c:idx val="1"/>
          <c:order val="1"/>
          <c:tx>
            <c:v>lower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ad'!$E$34:$AG$34</c:f>
              <c:numCache>
                <c:formatCode>0.00</c:formatCode>
                <c:ptCount val="29"/>
                <c:pt idx="1">
                  <c:v>1.6261399999999999E-2</c:v>
                </c:pt>
                <c:pt idx="2">
                  <c:v>2.2719E-2</c:v>
                </c:pt>
                <c:pt idx="3">
                  <c:v>6.2912899999999994E-2</c:v>
                </c:pt>
                <c:pt idx="4">
                  <c:v>0.1198861</c:v>
                </c:pt>
                <c:pt idx="5">
                  <c:v>6.0886700000000002E-2</c:v>
                </c:pt>
                <c:pt idx="6">
                  <c:v>0.1472803</c:v>
                </c:pt>
                <c:pt idx="7">
                  <c:v>0.1012422</c:v>
                </c:pt>
                <c:pt idx="8">
                  <c:v>4.6739000000000003E-2</c:v>
                </c:pt>
                <c:pt idx="9">
                  <c:v>0.16756470000000001</c:v>
                </c:pt>
                <c:pt idx="10">
                  <c:v>0.118991</c:v>
                </c:pt>
                <c:pt idx="11">
                  <c:v>0.12868299999999999</c:v>
                </c:pt>
                <c:pt idx="12">
                  <c:v>0.16673450000000001</c:v>
                </c:pt>
                <c:pt idx="13">
                  <c:v>0.25144620000000001</c:v>
                </c:pt>
                <c:pt idx="14">
                  <c:v>0.21011930000000001</c:v>
                </c:pt>
                <c:pt idx="15">
                  <c:v>0.3317003</c:v>
                </c:pt>
                <c:pt idx="16">
                  <c:v>0.22952059999999999</c:v>
                </c:pt>
                <c:pt idx="17">
                  <c:v>0.14305209999999999</c:v>
                </c:pt>
                <c:pt idx="18">
                  <c:v>9.9799799999999994E-2</c:v>
                </c:pt>
                <c:pt idx="19">
                  <c:v>0.20027690000000001</c:v>
                </c:pt>
                <c:pt idx="20">
                  <c:v>0.23482159999999999</c:v>
                </c:pt>
                <c:pt idx="21">
                  <c:v>0.190881</c:v>
                </c:pt>
                <c:pt idx="22">
                  <c:v>0.2090043</c:v>
                </c:pt>
                <c:pt idx="23">
                  <c:v>0.2165736</c:v>
                </c:pt>
                <c:pt idx="24">
                  <c:v>0.17804030000000001</c:v>
                </c:pt>
                <c:pt idx="25">
                  <c:v>0.12654389999999999</c:v>
                </c:pt>
                <c:pt idx="26">
                  <c:v>0.14240240000000001</c:v>
                </c:pt>
                <c:pt idx="27">
                  <c:v>0.1156012</c:v>
                </c:pt>
                <c:pt idx="28">
                  <c:v>0.1209113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7F2-4F1F-A22C-247C5E5F2C32}"/>
            </c:ext>
          </c:extLst>
        </c:ser>
        <c:ser>
          <c:idx val="2"/>
          <c:order val="2"/>
          <c:tx>
            <c:v>upper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ad'!$E$35:$AG$35</c:f>
              <c:numCache>
                <c:formatCode>0.00</c:formatCode>
                <c:ptCount val="29"/>
                <c:pt idx="1">
                  <c:v>0.60643659999999999</c:v>
                </c:pt>
                <c:pt idx="2">
                  <c:v>0.77794200000000002</c:v>
                </c:pt>
                <c:pt idx="3">
                  <c:v>0.85387020000000002</c:v>
                </c:pt>
                <c:pt idx="4">
                  <c:v>0.92388599999999999</c:v>
                </c:pt>
                <c:pt idx="5">
                  <c:v>0.54255540000000002</c:v>
                </c:pt>
                <c:pt idx="6">
                  <c:v>0.85247919999999999</c:v>
                </c:pt>
                <c:pt idx="7">
                  <c:v>0.6729676</c:v>
                </c:pt>
                <c:pt idx="8">
                  <c:v>0.41896410000000001</c:v>
                </c:pt>
                <c:pt idx="9">
                  <c:v>0.82024209999999997</c:v>
                </c:pt>
                <c:pt idx="10">
                  <c:v>0.5960569</c:v>
                </c:pt>
                <c:pt idx="11">
                  <c:v>0.63387959999999999</c:v>
                </c:pt>
                <c:pt idx="12">
                  <c:v>0.75601470000000004</c:v>
                </c:pt>
                <c:pt idx="13">
                  <c:v>0.80208420000000002</c:v>
                </c:pt>
                <c:pt idx="14">
                  <c:v>0.58604210000000001</c:v>
                </c:pt>
                <c:pt idx="15">
                  <c:v>0.79153019999999996</c:v>
                </c:pt>
                <c:pt idx="16">
                  <c:v>0.7106557</c:v>
                </c:pt>
                <c:pt idx="17">
                  <c:v>0.56720280000000001</c:v>
                </c:pt>
                <c:pt idx="18">
                  <c:v>0.47613119999999998</c:v>
                </c:pt>
                <c:pt idx="19">
                  <c:v>0.67842239999999998</c:v>
                </c:pt>
                <c:pt idx="20">
                  <c:v>0.64013810000000004</c:v>
                </c:pt>
                <c:pt idx="21">
                  <c:v>0.52358610000000005</c:v>
                </c:pt>
                <c:pt idx="22">
                  <c:v>0.55201769999999994</c:v>
                </c:pt>
                <c:pt idx="23">
                  <c:v>0.63818609999999998</c:v>
                </c:pt>
                <c:pt idx="24">
                  <c:v>0.52646280000000001</c:v>
                </c:pt>
                <c:pt idx="25">
                  <c:v>0.46587279999999998</c:v>
                </c:pt>
                <c:pt idx="26">
                  <c:v>0.51534230000000003</c:v>
                </c:pt>
                <c:pt idx="27">
                  <c:v>0.45738699999999999</c:v>
                </c:pt>
                <c:pt idx="28">
                  <c:v>0.66660980000000003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7F2-4F1F-A22C-247C5E5F2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761056"/>
        <c:axId val="699755568"/>
      </c:scatterChart>
      <c:valAx>
        <c:axId val="699761056"/>
        <c:scaling>
          <c:orientation val="minMax"/>
          <c:max val="2023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55568"/>
        <c:crosses val="autoZero"/>
        <c:crossBetween val="midCat"/>
        <c:majorUnit val="3"/>
        <c:minorUnit val="1"/>
      </c:valAx>
      <c:valAx>
        <c:axId val="699755568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jaarlijkse overlevingskans</a:t>
                </a:r>
              </a:p>
            </c:rich>
          </c:tx>
          <c:layout>
            <c:manualLayout>
              <c:xMode val="edge"/>
              <c:yMode val="edge"/>
              <c:x val="1.5625E-2"/>
              <c:y val="0.24278556089579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61056"/>
        <c:crosses val="autoZero"/>
        <c:crossBetween val="midCat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800" b="0" i="0" u="none" strike="noStrike" baseline="0">
                <a:effectLst/>
              </a:rPr>
              <a:t>Braamsluiper</a:t>
            </a:r>
            <a:r>
              <a:rPr lang="nl-NL"/>
              <a:t>
overleving eerstejaars</a:t>
            </a:r>
          </a:p>
        </c:rich>
      </c:tx>
      <c:layout>
        <c:manualLayout>
          <c:xMode val="edge"/>
          <c:yMode val="edge"/>
          <c:x val="0.36081355809905208"/>
          <c:y val="1.9841610707752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37499999999999"/>
          <c:y val="0.15476250450499326"/>
          <c:w val="0.76875000000000004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juv'!$E$33:$AG$33</c:f>
              <c:numCache>
                <c:formatCode>0.00</c:formatCode>
                <c:ptCount val="29"/>
                <c:pt idx="0">
                  <c:v>0.30408099999999999</c:v>
                </c:pt>
                <c:pt idx="11">
                  <c:v>5.7219100000000002E-2</c:v>
                </c:pt>
                <c:pt idx="15">
                  <c:v>7.1004399999999995E-2</c:v>
                </c:pt>
                <c:pt idx="16">
                  <c:v>5.1090200000000002E-2</c:v>
                </c:pt>
                <c:pt idx="23">
                  <c:v>0.1155191</c:v>
                </c:pt>
                <c:pt idx="26">
                  <c:v>5.4978699999999998E-2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D8B-446C-B256-BA555C7C0982}"/>
            </c:ext>
          </c:extLst>
        </c:ser>
        <c:ser>
          <c:idx val="1"/>
          <c:order val="1"/>
          <c:tx>
            <c:v>lower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juv'!$E$34:$AG$34</c:f>
              <c:numCache>
                <c:formatCode>0.00</c:formatCode>
                <c:ptCount val="29"/>
                <c:pt idx="0">
                  <c:v>5.9440699999999999E-2</c:v>
                </c:pt>
                <c:pt idx="11">
                  <c:v>7.6299999999999996E-3</c:v>
                </c:pt>
                <c:pt idx="15">
                  <c:v>2.49996E-2</c:v>
                </c:pt>
                <c:pt idx="16">
                  <c:v>6.7951000000000001E-3</c:v>
                </c:pt>
                <c:pt idx="23">
                  <c:v>3.47318E-2</c:v>
                </c:pt>
                <c:pt idx="26">
                  <c:v>1.6573500000000001E-2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D8B-446C-B256-BA555C7C0982}"/>
            </c:ext>
          </c:extLst>
        </c:ser>
        <c:ser>
          <c:idx val="2"/>
          <c:order val="2"/>
          <c:tx>
            <c:v>upper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juv'!$E$35:$AG$35</c:f>
              <c:numCache>
                <c:formatCode>0.00</c:formatCode>
                <c:ptCount val="29"/>
                <c:pt idx="0">
                  <c:v>0.75131119999999996</c:v>
                </c:pt>
                <c:pt idx="11">
                  <c:v>0.32390469999999999</c:v>
                </c:pt>
                <c:pt idx="15">
                  <c:v>0.18555640000000001</c:v>
                </c:pt>
                <c:pt idx="16">
                  <c:v>0.29760829999999999</c:v>
                </c:pt>
                <c:pt idx="23">
                  <c:v>0.32161089999999998</c:v>
                </c:pt>
                <c:pt idx="26">
                  <c:v>0.16724430000000001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D8B-446C-B256-BA555C7C0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755176"/>
        <c:axId val="699758312"/>
      </c:scatterChart>
      <c:valAx>
        <c:axId val="699755176"/>
        <c:scaling>
          <c:orientation val="minMax"/>
          <c:max val="2023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58312"/>
        <c:crosses val="autoZero"/>
        <c:crossBetween val="midCat"/>
        <c:majorUnit val="3"/>
        <c:minorUnit val="1"/>
      </c:valAx>
      <c:valAx>
        <c:axId val="699758312"/>
        <c:scaling>
          <c:orientation val="minMax"/>
          <c:max val="0.4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jaarlijkse overlevingskans</a:t>
                </a:r>
              </a:p>
            </c:rich>
          </c:tx>
          <c:layout>
            <c:manualLayout>
              <c:xMode val="edge"/>
              <c:yMode val="edge"/>
              <c:x val="1.5625E-2"/>
              <c:y val="0.24278556089579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55176"/>
        <c:crosses val="autoZero"/>
        <c:crossBetween val="midCat"/>
        <c:majorUnit val="0.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Grasmus
reproductie</a:t>
            </a:r>
          </a:p>
        </c:rich>
      </c:tx>
      <c:layout>
        <c:manualLayout>
          <c:xMode val="edge"/>
          <c:yMode val="edge"/>
          <c:x val="0.38244569258194261"/>
          <c:y val="1.98411443111095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22307023908701"/>
          <c:y val="0.15476250450499326"/>
          <c:w val="0.78167817759981373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A400-4F35-B13D-2C20EFC964FD}"/>
              </c:ext>
            </c:extLst>
          </c:dPt>
          <c:dPt>
            <c:idx val="1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400-4F35-B13D-2C20EFC964FD}"/>
              </c:ext>
            </c:extLst>
          </c:dPt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reproductie!$E$36:$AH$36</c:f>
              <c:numCache>
                <c:formatCode>0.00</c:formatCode>
                <c:ptCount val="30"/>
                <c:pt idx="0">
                  <c:v>0.61508863487149401</c:v>
                </c:pt>
                <c:pt idx="1">
                  <c:v>1.05864927091631</c:v>
                </c:pt>
                <c:pt idx="2">
                  <c:v>0.82855507469884504</c:v>
                </c:pt>
                <c:pt idx="3">
                  <c:v>0.94093097617562504</c:v>
                </c:pt>
                <c:pt idx="4">
                  <c:v>0.65042334474692898</c:v>
                </c:pt>
                <c:pt idx="5">
                  <c:v>1.19334181122507</c:v>
                </c:pt>
                <c:pt idx="6">
                  <c:v>0.90597204602692605</c:v>
                </c:pt>
                <c:pt idx="7">
                  <c:v>0.81580701456586502</c:v>
                </c:pt>
                <c:pt idx="8">
                  <c:v>1.6334785620280099</c:v>
                </c:pt>
                <c:pt idx="9">
                  <c:v>1.21057878714717</c:v>
                </c:pt>
                <c:pt idx="10">
                  <c:v>1.1855300675807801</c:v>
                </c:pt>
                <c:pt idx="11">
                  <c:v>0.74423683365966697</c:v>
                </c:pt>
                <c:pt idx="12">
                  <c:v>0.88126563568435301</c:v>
                </c:pt>
                <c:pt idx="13">
                  <c:v>0.783558210074497</c:v>
                </c:pt>
                <c:pt idx="14">
                  <c:v>0.75880545781386399</c:v>
                </c:pt>
                <c:pt idx="15">
                  <c:v>1.3078371166223901</c:v>
                </c:pt>
                <c:pt idx="16">
                  <c:v>0.647743310405546</c:v>
                </c:pt>
                <c:pt idx="17">
                  <c:v>0.84893320274844197</c:v>
                </c:pt>
                <c:pt idx="18">
                  <c:v>0.65262787933717403</c:v>
                </c:pt>
                <c:pt idx="19">
                  <c:v>0.94499451518586497</c:v>
                </c:pt>
                <c:pt idx="20">
                  <c:v>1.0405292387199001</c:v>
                </c:pt>
                <c:pt idx="21">
                  <c:v>0.90966049920358405</c:v>
                </c:pt>
                <c:pt idx="22">
                  <c:v>0.81244953972913303</c:v>
                </c:pt>
                <c:pt idx="23">
                  <c:v>0.99233188987541598</c:v>
                </c:pt>
                <c:pt idx="24">
                  <c:v>1.83736724831397</c:v>
                </c:pt>
                <c:pt idx="25">
                  <c:v>0.93265500230917997</c:v>
                </c:pt>
                <c:pt idx="26">
                  <c:v>0.78375852588932104</c:v>
                </c:pt>
                <c:pt idx="27">
                  <c:v>0.569703997385267</c:v>
                </c:pt>
                <c:pt idx="28">
                  <c:v>1.2844381044879201</c:v>
                </c:pt>
                <c:pt idx="29">
                  <c:v>1.0162907464253399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400-4F35-B13D-2C20EFC964FD}"/>
            </c:ext>
          </c:extLst>
        </c:ser>
        <c:ser>
          <c:idx val="1"/>
          <c:order val="1"/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reproductie!$E$37:$AH$37</c:f>
              <c:numCache>
                <c:formatCode>0.00</c:formatCode>
                <c:ptCount val="30"/>
                <c:pt idx="0">
                  <c:v>0.24434421217918101</c:v>
                </c:pt>
                <c:pt idx="1">
                  <c:v>0.63855748045860306</c:v>
                </c:pt>
                <c:pt idx="2">
                  <c:v>0.49351009251350803</c:v>
                </c:pt>
                <c:pt idx="3">
                  <c:v>0.58710009888260495</c:v>
                </c:pt>
                <c:pt idx="4">
                  <c:v>0.41080341017585797</c:v>
                </c:pt>
                <c:pt idx="5">
                  <c:v>0.79389252167200597</c:v>
                </c:pt>
                <c:pt idx="6">
                  <c:v>0.59271987629895895</c:v>
                </c:pt>
                <c:pt idx="7">
                  <c:v>0.51413515703147095</c:v>
                </c:pt>
                <c:pt idx="8">
                  <c:v>1.0766553326535</c:v>
                </c:pt>
                <c:pt idx="9">
                  <c:v>0.82210157164104003</c:v>
                </c:pt>
                <c:pt idx="10">
                  <c:v>0.82290332647046704</c:v>
                </c:pt>
                <c:pt idx="11">
                  <c:v>0.48693329935885699</c:v>
                </c:pt>
                <c:pt idx="12">
                  <c:v>0.58077608037592598</c:v>
                </c:pt>
                <c:pt idx="13">
                  <c:v>0.51023477331688505</c:v>
                </c:pt>
                <c:pt idx="14">
                  <c:v>0.51951636964040904</c:v>
                </c:pt>
                <c:pt idx="15">
                  <c:v>0.93131917487516402</c:v>
                </c:pt>
                <c:pt idx="16">
                  <c:v>0.45831914717390199</c:v>
                </c:pt>
                <c:pt idx="17">
                  <c:v>0.62033197472026202</c:v>
                </c:pt>
                <c:pt idx="18">
                  <c:v>0.47342801796603401</c:v>
                </c:pt>
                <c:pt idx="19">
                  <c:v>0.68405353388308099</c:v>
                </c:pt>
                <c:pt idx="20">
                  <c:v>0.747456986416142</c:v>
                </c:pt>
                <c:pt idx="21">
                  <c:v>0.66317206968138398</c:v>
                </c:pt>
                <c:pt idx="22">
                  <c:v>0.58939336613837001</c:v>
                </c:pt>
                <c:pt idx="23">
                  <c:v>0.71882669860174297</c:v>
                </c:pt>
                <c:pt idx="24">
                  <c:v>1.3434796297820599</c:v>
                </c:pt>
                <c:pt idx="25">
                  <c:v>0.68180645027881204</c:v>
                </c:pt>
                <c:pt idx="26">
                  <c:v>0.56087852466847798</c:v>
                </c:pt>
                <c:pt idx="27">
                  <c:v>0.40648893427173499</c:v>
                </c:pt>
                <c:pt idx="28">
                  <c:v>0.89834421867442205</c:v>
                </c:pt>
                <c:pt idx="29">
                  <c:v>0.725540532964977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400-4F35-B13D-2C20EFC964FD}"/>
            </c:ext>
          </c:extLst>
        </c:ser>
        <c:ser>
          <c:idx val="2"/>
          <c:order val="2"/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reproductie!$E$38:$AH$38</c:f>
              <c:numCache>
                <c:formatCode>0.00</c:formatCode>
                <c:ptCount val="30"/>
                <c:pt idx="0">
                  <c:v>1.4906264839886101</c:v>
                </c:pt>
                <c:pt idx="1">
                  <c:v>1.7558024593361701</c:v>
                </c:pt>
                <c:pt idx="2">
                  <c:v>1.38341503723229</c:v>
                </c:pt>
                <c:pt idx="3">
                  <c:v>1.50588489872775</c:v>
                </c:pt>
                <c:pt idx="4">
                  <c:v>1.0238378441654401</c:v>
                </c:pt>
                <c:pt idx="5">
                  <c:v>1.7943475921421901</c:v>
                </c:pt>
                <c:pt idx="6">
                  <c:v>1.38158756942358</c:v>
                </c:pt>
                <c:pt idx="7">
                  <c:v>1.28834509415239</c:v>
                </c:pt>
                <c:pt idx="8">
                  <c:v>2.48710574172242</c:v>
                </c:pt>
                <c:pt idx="9">
                  <c:v>1.78325991624167</c:v>
                </c:pt>
                <c:pt idx="10">
                  <c:v>1.7079546844518401</c:v>
                </c:pt>
                <c:pt idx="11">
                  <c:v>1.13187461423256</c:v>
                </c:pt>
                <c:pt idx="12">
                  <c:v>1.3339240663205001</c:v>
                </c:pt>
                <c:pt idx="13">
                  <c:v>1.1975602776104599</c:v>
                </c:pt>
                <c:pt idx="14">
                  <c:v>1.1050503114906101</c:v>
                </c:pt>
                <c:pt idx="15">
                  <c:v>1.8389530291360801</c:v>
                </c:pt>
                <c:pt idx="16">
                  <c:v>0.91279398959679803</c:v>
                </c:pt>
                <c:pt idx="17">
                  <c:v>1.1606698266305</c:v>
                </c:pt>
                <c:pt idx="18">
                  <c:v>0.89781165642965699</c:v>
                </c:pt>
                <c:pt idx="19">
                  <c:v>1.3048342273993401</c:v>
                </c:pt>
                <c:pt idx="20">
                  <c:v>1.4481578539173601</c:v>
                </c:pt>
                <c:pt idx="21">
                  <c:v>1.24670942282857</c:v>
                </c:pt>
                <c:pt idx="22">
                  <c:v>1.1185858278499601</c:v>
                </c:pt>
                <c:pt idx="23">
                  <c:v>1.3694656772560001</c:v>
                </c:pt>
                <c:pt idx="24">
                  <c:v>2.5177088719771601</c:v>
                </c:pt>
                <c:pt idx="25">
                  <c:v>1.27482787269191</c:v>
                </c:pt>
                <c:pt idx="26">
                  <c:v>1.09302278032874</c:v>
                </c:pt>
                <c:pt idx="27">
                  <c:v>0.79526407083506701</c:v>
                </c:pt>
                <c:pt idx="28">
                  <c:v>1.8396309123247001</c:v>
                </c:pt>
                <c:pt idx="29">
                  <c:v>1.4229434484501899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400-4F35-B13D-2C20EFC96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761448"/>
        <c:axId val="699758704"/>
      </c:scatterChart>
      <c:valAx>
        <c:axId val="699761448"/>
        <c:scaling>
          <c:orientation val="minMax"/>
          <c:max val="2024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58704"/>
        <c:crosses val="autoZero"/>
        <c:crossBetween val="midCat"/>
        <c:majorUnit val="3"/>
        <c:minorUnit val="1"/>
      </c:valAx>
      <c:valAx>
        <c:axId val="699758704"/>
        <c:scaling>
          <c:orientation val="minMax"/>
          <c:max val="2.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reproductie-index</a:t>
                </a:r>
              </a:p>
            </c:rich>
          </c:tx>
          <c:layout>
            <c:manualLayout>
              <c:xMode val="edge"/>
              <c:yMode val="edge"/>
              <c:x val="1.5673859880142971E-2"/>
              <c:y val="0.3412710747401116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61448"/>
        <c:crosses val="autoZero"/>
        <c:crossBetween val="midCat"/>
        <c:majorUnit val="0.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800" b="0" i="0" u="none" strike="noStrike" baseline="0">
                <a:effectLst/>
              </a:rPr>
              <a:t>Grasmus</a:t>
            </a:r>
            <a:r>
              <a:rPr lang="nl-NL"/>
              <a:t>
overleving adult</a:t>
            </a:r>
          </a:p>
        </c:rich>
      </c:tx>
      <c:layout>
        <c:manualLayout>
          <c:xMode val="edge"/>
          <c:yMode val="edge"/>
          <c:x val="0.36081355809905208"/>
          <c:y val="1.9841610707752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37499999999999"/>
          <c:y val="0.15476250450499326"/>
          <c:w val="0.76875000000000004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0AAA-4A40-90D1-F91954127757}"/>
              </c:ext>
            </c:extLst>
          </c:dPt>
          <c:dPt>
            <c:idx val="1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0AAA-4A40-90D1-F91954127757}"/>
              </c:ext>
            </c:extLst>
          </c:dPt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ad'!$E$36:$AG$36</c:f>
              <c:numCache>
                <c:formatCode>0.00</c:formatCode>
                <c:ptCount val="29"/>
                <c:pt idx="1">
                  <c:v>0.1929506</c:v>
                </c:pt>
                <c:pt idx="2">
                  <c:v>0.36358469999999998</c:v>
                </c:pt>
                <c:pt idx="3">
                  <c:v>0.27418969999999998</c:v>
                </c:pt>
                <c:pt idx="4">
                  <c:v>0.43914429999999999</c:v>
                </c:pt>
                <c:pt idx="5">
                  <c:v>0.27196569999999998</c:v>
                </c:pt>
                <c:pt idx="6">
                  <c:v>0.24401239999999999</c:v>
                </c:pt>
                <c:pt idx="7">
                  <c:v>0.36243809999999999</c:v>
                </c:pt>
                <c:pt idx="8">
                  <c:v>0.36066169999999997</c:v>
                </c:pt>
                <c:pt idx="9">
                  <c:v>0.42928509999999998</c:v>
                </c:pt>
                <c:pt idx="10">
                  <c:v>0.20184559999999999</c:v>
                </c:pt>
                <c:pt idx="12">
                  <c:v>0.19118650000000001</c:v>
                </c:pt>
                <c:pt idx="13">
                  <c:v>0.182391</c:v>
                </c:pt>
                <c:pt idx="14">
                  <c:v>0.35549720000000001</c:v>
                </c:pt>
                <c:pt idx="15">
                  <c:v>0.39700259999999998</c:v>
                </c:pt>
                <c:pt idx="16">
                  <c:v>0.50338369999999999</c:v>
                </c:pt>
                <c:pt idx="17">
                  <c:v>0.30675780000000002</c:v>
                </c:pt>
                <c:pt idx="18">
                  <c:v>0.48274869999999998</c:v>
                </c:pt>
                <c:pt idx="19">
                  <c:v>0.31757279999999999</c:v>
                </c:pt>
                <c:pt idx="20">
                  <c:v>0.49396669999999998</c:v>
                </c:pt>
                <c:pt idx="21">
                  <c:v>0.36532409999999998</c:v>
                </c:pt>
                <c:pt idx="22">
                  <c:v>0.47368460000000001</c:v>
                </c:pt>
                <c:pt idx="23">
                  <c:v>0.3480008</c:v>
                </c:pt>
                <c:pt idx="24">
                  <c:v>0.42745610000000001</c:v>
                </c:pt>
                <c:pt idx="25">
                  <c:v>0.4168057</c:v>
                </c:pt>
                <c:pt idx="26">
                  <c:v>0.38738980000000001</c:v>
                </c:pt>
                <c:pt idx="27">
                  <c:v>0.21414859999999999</c:v>
                </c:pt>
                <c:pt idx="28">
                  <c:v>0.58634560000000002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AAA-4A40-90D1-F91954127757}"/>
            </c:ext>
          </c:extLst>
        </c:ser>
        <c:ser>
          <c:idx val="1"/>
          <c:order val="1"/>
          <c:tx>
            <c:v>lower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ad'!$E$37:$AG$37</c:f>
              <c:numCache>
                <c:formatCode>0.00</c:formatCode>
                <c:ptCount val="29"/>
                <c:pt idx="1">
                  <c:v>6.5906800000000001E-2</c:v>
                </c:pt>
                <c:pt idx="2">
                  <c:v>0.1617652</c:v>
                </c:pt>
                <c:pt idx="3">
                  <c:v>0.13234219999999999</c:v>
                </c:pt>
                <c:pt idx="4">
                  <c:v>0.2451286</c:v>
                </c:pt>
                <c:pt idx="5">
                  <c:v>0.14483860000000001</c:v>
                </c:pt>
                <c:pt idx="6">
                  <c:v>0.117933</c:v>
                </c:pt>
                <c:pt idx="7">
                  <c:v>0.1821806</c:v>
                </c:pt>
                <c:pt idx="8">
                  <c:v>0.1881311</c:v>
                </c:pt>
                <c:pt idx="9">
                  <c:v>0.2308828</c:v>
                </c:pt>
                <c:pt idx="10">
                  <c:v>0.1181333</c:v>
                </c:pt>
                <c:pt idx="12">
                  <c:v>9.8846199999999995E-2</c:v>
                </c:pt>
                <c:pt idx="13">
                  <c:v>8.2102900000000006E-2</c:v>
                </c:pt>
                <c:pt idx="14">
                  <c:v>0.21175330000000001</c:v>
                </c:pt>
                <c:pt idx="15">
                  <c:v>0.25844240000000002</c:v>
                </c:pt>
                <c:pt idx="16">
                  <c:v>0.34624739999999998</c:v>
                </c:pt>
                <c:pt idx="17">
                  <c:v>0.21381739999999999</c:v>
                </c:pt>
                <c:pt idx="18">
                  <c:v>0.3496976</c:v>
                </c:pt>
                <c:pt idx="19">
                  <c:v>0.22207640000000001</c:v>
                </c:pt>
                <c:pt idx="20">
                  <c:v>0.34908139999999999</c:v>
                </c:pt>
                <c:pt idx="21">
                  <c:v>0.25542819999999999</c:v>
                </c:pt>
                <c:pt idx="22">
                  <c:v>0.3339046</c:v>
                </c:pt>
                <c:pt idx="23">
                  <c:v>0.23292640000000001</c:v>
                </c:pt>
                <c:pt idx="24">
                  <c:v>0.2922495</c:v>
                </c:pt>
                <c:pt idx="25">
                  <c:v>0.30123610000000001</c:v>
                </c:pt>
                <c:pt idx="26">
                  <c:v>0.26717469999999999</c:v>
                </c:pt>
                <c:pt idx="27">
                  <c:v>0.1379676</c:v>
                </c:pt>
                <c:pt idx="28">
                  <c:v>0.34331840000000002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AAA-4A40-90D1-F91954127757}"/>
            </c:ext>
          </c:extLst>
        </c:ser>
        <c:ser>
          <c:idx val="2"/>
          <c:order val="2"/>
          <c:tx>
            <c:v>upper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ad'!$E$38:$AG$38</c:f>
              <c:numCache>
                <c:formatCode>0.00</c:formatCode>
                <c:ptCount val="29"/>
                <c:pt idx="1">
                  <c:v>0.4475517</c:v>
                </c:pt>
                <c:pt idx="2">
                  <c:v>0.62842690000000001</c:v>
                </c:pt>
                <c:pt idx="3">
                  <c:v>0.48337340000000001</c:v>
                </c:pt>
                <c:pt idx="4">
                  <c:v>0.65373400000000004</c:v>
                </c:pt>
                <c:pt idx="5">
                  <c:v>0.45173210000000003</c:v>
                </c:pt>
                <c:pt idx="6">
                  <c:v>0.43795630000000002</c:v>
                </c:pt>
                <c:pt idx="7">
                  <c:v>0.59195370000000003</c:v>
                </c:pt>
                <c:pt idx="8">
                  <c:v>0.57864479999999996</c:v>
                </c:pt>
                <c:pt idx="9">
                  <c:v>0.65334970000000003</c:v>
                </c:pt>
                <c:pt idx="10">
                  <c:v>0.32314169999999998</c:v>
                </c:pt>
                <c:pt idx="12">
                  <c:v>0.33748400000000001</c:v>
                </c:pt>
                <c:pt idx="13">
                  <c:v>0.35747250000000003</c:v>
                </c:pt>
                <c:pt idx="14">
                  <c:v>0.53107629999999995</c:v>
                </c:pt>
                <c:pt idx="15">
                  <c:v>0.55431980000000003</c:v>
                </c:pt>
                <c:pt idx="16">
                  <c:v>0.65985450000000001</c:v>
                </c:pt>
                <c:pt idx="17">
                  <c:v>0.4185873</c:v>
                </c:pt>
                <c:pt idx="18">
                  <c:v>0.61829160000000005</c:v>
                </c:pt>
                <c:pt idx="19">
                  <c:v>0.43136340000000001</c:v>
                </c:pt>
                <c:pt idx="20">
                  <c:v>0.63987240000000001</c:v>
                </c:pt>
                <c:pt idx="21">
                  <c:v>0.4913032</c:v>
                </c:pt>
                <c:pt idx="22">
                  <c:v>0.61771480000000001</c:v>
                </c:pt>
                <c:pt idx="23">
                  <c:v>0.48405130000000002</c:v>
                </c:pt>
                <c:pt idx="24">
                  <c:v>0.57444459999999997</c:v>
                </c:pt>
                <c:pt idx="25">
                  <c:v>0.54230310000000004</c:v>
                </c:pt>
                <c:pt idx="26">
                  <c:v>0.52308589999999999</c:v>
                </c:pt>
                <c:pt idx="27">
                  <c:v>0.31692910000000002</c:v>
                </c:pt>
                <c:pt idx="28">
                  <c:v>0.79352370000000005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AAA-4A40-90D1-F91954127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759488"/>
        <c:axId val="699760272"/>
      </c:scatterChart>
      <c:valAx>
        <c:axId val="699759488"/>
        <c:scaling>
          <c:orientation val="minMax"/>
          <c:max val="2023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60272"/>
        <c:crosses val="autoZero"/>
        <c:crossBetween val="midCat"/>
        <c:majorUnit val="3"/>
        <c:minorUnit val="1"/>
      </c:valAx>
      <c:valAx>
        <c:axId val="699760272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jaarlijkse overlevingskans</a:t>
                </a:r>
              </a:p>
            </c:rich>
          </c:tx>
          <c:layout>
            <c:manualLayout>
              <c:xMode val="edge"/>
              <c:yMode val="edge"/>
              <c:x val="1.5625E-2"/>
              <c:y val="0.24278556089579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59488"/>
        <c:crosses val="autoZero"/>
        <c:crossBetween val="midCat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800" b="0" i="0" u="none" strike="noStrike" baseline="0">
                <a:effectLst/>
              </a:rPr>
              <a:t>Grasmus</a:t>
            </a:r>
            <a:r>
              <a:rPr lang="nl-NL"/>
              <a:t>
overleving eerstejaars</a:t>
            </a:r>
          </a:p>
        </c:rich>
      </c:tx>
      <c:layout>
        <c:manualLayout>
          <c:xMode val="edge"/>
          <c:yMode val="edge"/>
          <c:x val="0.36081355809905208"/>
          <c:y val="1.9841610707752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37499999999999"/>
          <c:y val="0.15476250450499326"/>
          <c:w val="0.76875000000000004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juv'!$E$36:$AG$36</c:f>
              <c:numCache>
                <c:formatCode>0.00</c:formatCode>
                <c:ptCount val="29"/>
                <c:pt idx="0">
                  <c:v>0.51026360000000004</c:v>
                </c:pt>
                <c:pt idx="2">
                  <c:v>6.2720600000000001E-2</c:v>
                </c:pt>
                <c:pt idx="5">
                  <c:v>5.6047399999999997E-2</c:v>
                </c:pt>
                <c:pt idx="7">
                  <c:v>5.3299800000000001E-2</c:v>
                </c:pt>
                <c:pt idx="12">
                  <c:v>7.1276199999999998E-2</c:v>
                </c:pt>
                <c:pt idx="13">
                  <c:v>0.13448080000000001</c:v>
                </c:pt>
                <c:pt idx="14">
                  <c:v>6.5066200000000005E-2</c:v>
                </c:pt>
                <c:pt idx="15">
                  <c:v>0.10134369999999999</c:v>
                </c:pt>
                <c:pt idx="16">
                  <c:v>0.1228495</c:v>
                </c:pt>
                <c:pt idx="17">
                  <c:v>5.59266E-2</c:v>
                </c:pt>
                <c:pt idx="18">
                  <c:v>9.4007199999999999E-2</c:v>
                </c:pt>
                <c:pt idx="19">
                  <c:v>6.4919199999999996E-2</c:v>
                </c:pt>
                <c:pt idx="20">
                  <c:v>5.0406300000000001E-2</c:v>
                </c:pt>
                <c:pt idx="21">
                  <c:v>9.9900799999999998E-2</c:v>
                </c:pt>
                <c:pt idx="23">
                  <c:v>7.1589600000000003E-2</c:v>
                </c:pt>
                <c:pt idx="24">
                  <c:v>0.1113635</c:v>
                </c:pt>
                <c:pt idx="26">
                  <c:v>7.5092300000000001E-2</c:v>
                </c:pt>
                <c:pt idx="28">
                  <c:v>7.9900799999999994E-2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25-4AAE-B9E4-33EACDCC7A92}"/>
            </c:ext>
          </c:extLst>
        </c:ser>
        <c:ser>
          <c:idx val="1"/>
          <c:order val="1"/>
          <c:tx>
            <c:v>lower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juv'!$E$37:$AG$37</c:f>
              <c:numCache>
                <c:formatCode>0.00</c:formatCode>
                <c:ptCount val="29"/>
                <c:pt idx="0">
                  <c:v>0.13848469999999999</c:v>
                </c:pt>
                <c:pt idx="2">
                  <c:v>1.49196E-2</c:v>
                </c:pt>
                <c:pt idx="5">
                  <c:v>2.0080299999999999E-2</c:v>
                </c:pt>
                <c:pt idx="7">
                  <c:v>1.27479E-2</c:v>
                </c:pt>
                <c:pt idx="12">
                  <c:v>2.1838799999999998E-2</c:v>
                </c:pt>
                <c:pt idx="13">
                  <c:v>5.2867900000000002E-2</c:v>
                </c:pt>
                <c:pt idx="14">
                  <c:v>2.3454699999999998E-2</c:v>
                </c:pt>
                <c:pt idx="15">
                  <c:v>5.58431E-2</c:v>
                </c:pt>
                <c:pt idx="16">
                  <c:v>6.0631999999999998E-2</c:v>
                </c:pt>
                <c:pt idx="17">
                  <c:v>2.6841299999999998E-2</c:v>
                </c:pt>
                <c:pt idx="18">
                  <c:v>4.80861E-2</c:v>
                </c:pt>
                <c:pt idx="19">
                  <c:v>3.23407E-2</c:v>
                </c:pt>
                <c:pt idx="20">
                  <c:v>2.1747499999999999E-2</c:v>
                </c:pt>
                <c:pt idx="21">
                  <c:v>5.5016099999999998E-2</c:v>
                </c:pt>
                <c:pt idx="23">
                  <c:v>3.26901E-2</c:v>
                </c:pt>
                <c:pt idx="24">
                  <c:v>6.7406499999999994E-2</c:v>
                </c:pt>
                <c:pt idx="26">
                  <c:v>3.2131100000000003E-2</c:v>
                </c:pt>
                <c:pt idx="28">
                  <c:v>3.1395300000000001E-2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C25-4AAE-B9E4-33EACDCC7A92}"/>
            </c:ext>
          </c:extLst>
        </c:ser>
        <c:ser>
          <c:idx val="2"/>
          <c:order val="2"/>
          <c:tx>
            <c:v>upper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juv'!$E$38:$AG$38</c:f>
              <c:numCache>
                <c:formatCode>0.00</c:formatCode>
                <c:ptCount val="29"/>
                <c:pt idx="0">
                  <c:v>0.87102520000000005</c:v>
                </c:pt>
                <c:pt idx="2">
                  <c:v>0.2281946</c:v>
                </c:pt>
                <c:pt idx="5">
                  <c:v>0.1467871</c:v>
                </c:pt>
                <c:pt idx="7">
                  <c:v>0.1970963</c:v>
                </c:pt>
                <c:pt idx="12">
                  <c:v>0.2087445</c:v>
                </c:pt>
                <c:pt idx="13">
                  <c:v>0.30191950000000001</c:v>
                </c:pt>
                <c:pt idx="14">
                  <c:v>0.16781509999999999</c:v>
                </c:pt>
                <c:pt idx="15">
                  <c:v>0.17696909999999999</c:v>
                </c:pt>
                <c:pt idx="16">
                  <c:v>0.23307079999999999</c:v>
                </c:pt>
                <c:pt idx="17">
                  <c:v>0.11287320000000001</c:v>
                </c:pt>
                <c:pt idx="18">
                  <c:v>0.17568800000000001</c:v>
                </c:pt>
                <c:pt idx="19">
                  <c:v>0.12604109999999999</c:v>
                </c:pt>
                <c:pt idx="20">
                  <c:v>0.1124888</c:v>
                </c:pt>
                <c:pt idx="21">
                  <c:v>0.17463709999999999</c:v>
                </c:pt>
                <c:pt idx="23">
                  <c:v>0.14961769999999999</c:v>
                </c:pt>
                <c:pt idx="24">
                  <c:v>0.17849909999999999</c:v>
                </c:pt>
                <c:pt idx="26">
                  <c:v>0.16566310000000001</c:v>
                </c:pt>
                <c:pt idx="28">
                  <c:v>0.18874389999999999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C25-4AAE-B9E4-33EACDCC7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759880"/>
        <c:axId val="699753608"/>
      </c:scatterChart>
      <c:valAx>
        <c:axId val="699759880"/>
        <c:scaling>
          <c:orientation val="minMax"/>
          <c:max val="2023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53608"/>
        <c:crosses val="autoZero"/>
        <c:crossBetween val="midCat"/>
        <c:majorUnit val="3"/>
        <c:minorUnit val="1"/>
      </c:valAx>
      <c:valAx>
        <c:axId val="699753608"/>
        <c:scaling>
          <c:orientation val="minMax"/>
          <c:max val="0.4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jaarlijkse overlevingskans</a:t>
                </a:r>
              </a:p>
            </c:rich>
          </c:tx>
          <c:layout>
            <c:manualLayout>
              <c:xMode val="edge"/>
              <c:yMode val="edge"/>
              <c:x val="1.5625E-2"/>
              <c:y val="0.24278556089579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59880"/>
        <c:crosses val="autoZero"/>
        <c:crossBetween val="midCat"/>
        <c:majorUnit val="0.1"/>
        <c:minorUnit val="0.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Tuinfluiter
reproductie</a:t>
            </a:r>
          </a:p>
        </c:rich>
      </c:tx>
      <c:layout>
        <c:manualLayout>
          <c:xMode val="edge"/>
          <c:yMode val="edge"/>
          <c:x val="0.38244569258194261"/>
          <c:y val="1.98411443111095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22307023908701"/>
          <c:y val="0.15476250450499326"/>
          <c:w val="0.78167817759981373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1A33-46A3-83D7-FC33BD3B11B2}"/>
              </c:ext>
            </c:extLst>
          </c:dPt>
          <c:dPt>
            <c:idx val="1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A33-46A3-83D7-FC33BD3B11B2}"/>
              </c:ext>
            </c:extLst>
          </c:dPt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reproductie!$E$39:$AH$39</c:f>
              <c:numCache>
                <c:formatCode>0.00</c:formatCode>
                <c:ptCount val="30"/>
                <c:pt idx="0">
                  <c:v>0.60459535746117798</c:v>
                </c:pt>
                <c:pt idx="1">
                  <c:v>0.95302896376250101</c:v>
                </c:pt>
                <c:pt idx="2">
                  <c:v>0.95249398160052101</c:v>
                </c:pt>
                <c:pt idx="3">
                  <c:v>0.96333422010328995</c:v>
                </c:pt>
                <c:pt idx="4">
                  <c:v>0.82864336419848394</c:v>
                </c:pt>
                <c:pt idx="5">
                  <c:v>1.19349510778802</c:v>
                </c:pt>
                <c:pt idx="6">
                  <c:v>1.0862911901800301</c:v>
                </c:pt>
                <c:pt idx="7">
                  <c:v>1.0889558103665999</c:v>
                </c:pt>
                <c:pt idx="8">
                  <c:v>1.11458662108194</c:v>
                </c:pt>
                <c:pt idx="9">
                  <c:v>1.5100501865375899</c:v>
                </c:pt>
                <c:pt idx="10">
                  <c:v>1.2491697315469801</c:v>
                </c:pt>
                <c:pt idx="11">
                  <c:v>1.0697020831592099</c:v>
                </c:pt>
                <c:pt idx="12">
                  <c:v>1.0094048011902901</c:v>
                </c:pt>
                <c:pt idx="13">
                  <c:v>0.85855254899644196</c:v>
                </c:pt>
                <c:pt idx="14">
                  <c:v>1.12927509399637</c:v>
                </c:pt>
                <c:pt idx="15">
                  <c:v>1.0704425236667701</c:v>
                </c:pt>
                <c:pt idx="16">
                  <c:v>1.18294496355385</c:v>
                </c:pt>
                <c:pt idx="17">
                  <c:v>0.90489230961314304</c:v>
                </c:pt>
                <c:pt idx="18">
                  <c:v>0.799548844551078</c:v>
                </c:pt>
                <c:pt idx="19">
                  <c:v>0.98120548529821305</c:v>
                </c:pt>
                <c:pt idx="20">
                  <c:v>1.1519954432106401</c:v>
                </c:pt>
                <c:pt idx="21">
                  <c:v>0.98500830052742405</c:v>
                </c:pt>
                <c:pt idx="22">
                  <c:v>0.73444541010064701</c:v>
                </c:pt>
                <c:pt idx="23">
                  <c:v>1.6249756619418501</c:v>
                </c:pt>
                <c:pt idx="24">
                  <c:v>1.5844471334338199</c:v>
                </c:pt>
                <c:pt idx="25">
                  <c:v>1.2385266275481599</c:v>
                </c:pt>
                <c:pt idx="26">
                  <c:v>0.77839485192436098</c:v>
                </c:pt>
                <c:pt idx="27">
                  <c:v>0.77144709705602799</c:v>
                </c:pt>
                <c:pt idx="28">
                  <c:v>1.1277071267232099</c:v>
                </c:pt>
                <c:pt idx="29">
                  <c:v>1.19046500345328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A33-46A3-83D7-FC33BD3B11B2}"/>
            </c:ext>
          </c:extLst>
        </c:ser>
        <c:ser>
          <c:idx val="1"/>
          <c:order val="1"/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reproductie!$E$40:$AH$40</c:f>
              <c:numCache>
                <c:formatCode>0.00</c:formatCode>
                <c:ptCount val="30"/>
                <c:pt idx="0">
                  <c:v>0.36311170117707697</c:v>
                </c:pt>
                <c:pt idx="1">
                  <c:v>0.65230166956860203</c:v>
                </c:pt>
                <c:pt idx="2">
                  <c:v>0.66393772145991203</c:v>
                </c:pt>
                <c:pt idx="3">
                  <c:v>0.69440455686659697</c:v>
                </c:pt>
                <c:pt idx="4">
                  <c:v>0.59711447203785994</c:v>
                </c:pt>
                <c:pt idx="5">
                  <c:v>0.87712571370348702</c:v>
                </c:pt>
                <c:pt idx="6">
                  <c:v>0.79790577172112098</c:v>
                </c:pt>
                <c:pt idx="7">
                  <c:v>0.77515639240059198</c:v>
                </c:pt>
                <c:pt idx="8">
                  <c:v>0.81975307272550402</c:v>
                </c:pt>
                <c:pt idx="9">
                  <c:v>1.1483187070229299</c:v>
                </c:pt>
                <c:pt idx="10">
                  <c:v>0.95553183695615496</c:v>
                </c:pt>
                <c:pt idx="11">
                  <c:v>0.80838623446725799</c:v>
                </c:pt>
                <c:pt idx="12">
                  <c:v>0.75503546274043498</c:v>
                </c:pt>
                <c:pt idx="13">
                  <c:v>0.63571796788521895</c:v>
                </c:pt>
                <c:pt idx="14">
                  <c:v>0.839294294840084</c:v>
                </c:pt>
                <c:pt idx="15">
                  <c:v>0.78458343441190204</c:v>
                </c:pt>
                <c:pt idx="16">
                  <c:v>0.88532092535489904</c:v>
                </c:pt>
                <c:pt idx="17">
                  <c:v>0.67874269857959402</c:v>
                </c:pt>
                <c:pt idx="18">
                  <c:v>0.592242933742128</c:v>
                </c:pt>
                <c:pt idx="19">
                  <c:v>0.72956903852349497</c:v>
                </c:pt>
                <c:pt idx="20">
                  <c:v>0.86645083299367498</c:v>
                </c:pt>
                <c:pt idx="21">
                  <c:v>0.74601749744927404</c:v>
                </c:pt>
                <c:pt idx="22">
                  <c:v>0.53955606486580499</c:v>
                </c:pt>
                <c:pt idx="23">
                  <c:v>1.24908655196482</c:v>
                </c:pt>
                <c:pt idx="24">
                  <c:v>1.21541974777745</c:v>
                </c:pt>
                <c:pt idx="25">
                  <c:v>0.941544214680196</c:v>
                </c:pt>
                <c:pt idx="26">
                  <c:v>0.59142781966451097</c:v>
                </c:pt>
                <c:pt idx="27">
                  <c:v>0.57685062118755304</c:v>
                </c:pt>
                <c:pt idx="28">
                  <c:v>0.86222864702781299</c:v>
                </c:pt>
                <c:pt idx="29">
                  <c:v>0.91392372838779301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A33-46A3-83D7-FC33BD3B11B2}"/>
            </c:ext>
          </c:extLst>
        </c:ser>
        <c:ser>
          <c:idx val="2"/>
          <c:order val="2"/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reproductie!$E$41:$AH$41</c:f>
              <c:numCache>
                <c:formatCode>0.00</c:formatCode>
                <c:ptCount val="30"/>
                <c:pt idx="0">
                  <c:v>0.98430971784190702</c:v>
                </c:pt>
                <c:pt idx="1">
                  <c:v>1.3882967713844201</c:v>
                </c:pt>
                <c:pt idx="2">
                  <c:v>1.36180574142105</c:v>
                </c:pt>
                <c:pt idx="3">
                  <c:v>1.33324276241819</c:v>
                </c:pt>
                <c:pt idx="4">
                  <c:v>1.1462272368206901</c:v>
                </c:pt>
                <c:pt idx="5">
                  <c:v>1.6223060978774699</c:v>
                </c:pt>
                <c:pt idx="6">
                  <c:v>1.47647240578036</c:v>
                </c:pt>
                <c:pt idx="7">
                  <c:v>1.52648764064677</c:v>
                </c:pt>
                <c:pt idx="8">
                  <c:v>1.5135389883599999</c:v>
                </c:pt>
                <c:pt idx="9">
                  <c:v>1.9859762493494499</c:v>
                </c:pt>
                <c:pt idx="10">
                  <c:v>1.6325193852248201</c:v>
                </c:pt>
                <c:pt idx="11">
                  <c:v>1.4137990808927601</c:v>
                </c:pt>
                <c:pt idx="12">
                  <c:v>1.34729696568783</c:v>
                </c:pt>
                <c:pt idx="13">
                  <c:v>1.1556008123760699</c:v>
                </c:pt>
                <c:pt idx="14">
                  <c:v>1.5169651903993</c:v>
                </c:pt>
                <c:pt idx="15">
                  <c:v>1.4572328433586901</c:v>
                </c:pt>
                <c:pt idx="16">
                  <c:v>1.57885282059542</c:v>
                </c:pt>
                <c:pt idx="17">
                  <c:v>1.2036657552355501</c:v>
                </c:pt>
                <c:pt idx="18">
                  <c:v>1.0753649573699999</c:v>
                </c:pt>
                <c:pt idx="19">
                  <c:v>1.3166070465000601</c:v>
                </c:pt>
                <c:pt idx="20">
                  <c:v>1.5298743880678201</c:v>
                </c:pt>
                <c:pt idx="21">
                  <c:v>1.29839159621292</c:v>
                </c:pt>
                <c:pt idx="22">
                  <c:v>0.99513978236649903</c:v>
                </c:pt>
                <c:pt idx="23">
                  <c:v>2.1156278169409402</c:v>
                </c:pt>
                <c:pt idx="24">
                  <c:v>2.0668376742443701</c:v>
                </c:pt>
                <c:pt idx="25">
                  <c:v>1.6284806336826501</c:v>
                </c:pt>
                <c:pt idx="26">
                  <c:v>1.0220745045270101</c:v>
                </c:pt>
                <c:pt idx="27">
                  <c:v>1.02876864283277</c:v>
                </c:pt>
                <c:pt idx="28">
                  <c:v>1.4741349799457999</c:v>
                </c:pt>
                <c:pt idx="29">
                  <c:v>1.5502368798743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A33-46A3-83D7-FC33BD3B1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761840"/>
        <c:axId val="699763016"/>
      </c:scatterChart>
      <c:valAx>
        <c:axId val="699761840"/>
        <c:scaling>
          <c:orientation val="minMax"/>
          <c:max val="2024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63016"/>
        <c:crosses val="autoZero"/>
        <c:crossBetween val="midCat"/>
        <c:majorUnit val="3"/>
        <c:minorUnit val="1"/>
      </c:valAx>
      <c:valAx>
        <c:axId val="699763016"/>
        <c:scaling>
          <c:orientation val="minMax"/>
          <c:max val="2.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reproductie-index</a:t>
                </a:r>
              </a:p>
            </c:rich>
          </c:tx>
          <c:layout>
            <c:manualLayout>
              <c:xMode val="edge"/>
              <c:yMode val="edge"/>
              <c:x val="1.5673859880142971E-2"/>
              <c:y val="0.3412710747401116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61840"/>
        <c:crosses val="autoZero"/>
        <c:crossBetween val="midCat"/>
        <c:majorUnit val="0.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800" b="0" i="0" u="none" strike="noStrike" baseline="0">
                <a:effectLst/>
              </a:rPr>
              <a:t>Tuinfluiter</a:t>
            </a:r>
            <a:r>
              <a:rPr lang="nl-NL"/>
              <a:t>
overleving adult</a:t>
            </a:r>
          </a:p>
        </c:rich>
      </c:tx>
      <c:layout>
        <c:manualLayout>
          <c:xMode val="edge"/>
          <c:yMode val="edge"/>
          <c:x val="0.36081355809905208"/>
          <c:y val="1.9841610707752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37499999999999"/>
          <c:y val="0.15476250450499326"/>
          <c:w val="0.76875000000000004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1436-4A7A-B7B7-0B7E64DB6934}"/>
              </c:ext>
            </c:extLst>
          </c:dPt>
          <c:dPt>
            <c:idx val="1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436-4A7A-B7B7-0B7E64DB6934}"/>
              </c:ext>
            </c:extLst>
          </c:dPt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ad'!$E$39:$AG$39</c:f>
              <c:numCache>
                <c:formatCode>0.00</c:formatCode>
                <c:ptCount val="29"/>
                <c:pt idx="0">
                  <c:v>0.152365</c:v>
                </c:pt>
                <c:pt idx="1">
                  <c:v>0.35674090000000003</c:v>
                </c:pt>
                <c:pt idx="2">
                  <c:v>0.55485669999999998</c:v>
                </c:pt>
                <c:pt idx="3">
                  <c:v>0.57285920000000001</c:v>
                </c:pt>
                <c:pt idx="4">
                  <c:v>0.48191200000000001</c:v>
                </c:pt>
                <c:pt idx="5">
                  <c:v>0.44700060000000003</c:v>
                </c:pt>
                <c:pt idx="6">
                  <c:v>0.40271600000000002</c:v>
                </c:pt>
                <c:pt idx="7">
                  <c:v>0.45335839999999999</c:v>
                </c:pt>
                <c:pt idx="8">
                  <c:v>0.51045229999999997</c:v>
                </c:pt>
                <c:pt idx="9">
                  <c:v>0.66304339999999995</c:v>
                </c:pt>
                <c:pt idx="10">
                  <c:v>0.52346930000000003</c:v>
                </c:pt>
                <c:pt idx="11">
                  <c:v>0.46130860000000001</c:v>
                </c:pt>
                <c:pt idx="12">
                  <c:v>0.45135170000000002</c:v>
                </c:pt>
                <c:pt idx="13">
                  <c:v>0.57166890000000004</c:v>
                </c:pt>
                <c:pt idx="14">
                  <c:v>0.41346139999999998</c:v>
                </c:pt>
                <c:pt idx="15">
                  <c:v>0.48102050000000002</c:v>
                </c:pt>
                <c:pt idx="16">
                  <c:v>0.55751030000000001</c:v>
                </c:pt>
                <c:pt idx="17">
                  <c:v>0.47375200000000001</c:v>
                </c:pt>
                <c:pt idx="18">
                  <c:v>0.4371314</c:v>
                </c:pt>
                <c:pt idx="19">
                  <c:v>0.5441378</c:v>
                </c:pt>
                <c:pt idx="20">
                  <c:v>0.4846068</c:v>
                </c:pt>
                <c:pt idx="21">
                  <c:v>0.43346099999999999</c:v>
                </c:pt>
                <c:pt idx="22">
                  <c:v>0.63544440000000002</c:v>
                </c:pt>
                <c:pt idx="23">
                  <c:v>0.50386439999999999</c:v>
                </c:pt>
                <c:pt idx="24">
                  <c:v>0.5218507</c:v>
                </c:pt>
                <c:pt idx="25">
                  <c:v>0.59050610000000003</c:v>
                </c:pt>
                <c:pt idx="26">
                  <c:v>0.43552220000000003</c:v>
                </c:pt>
                <c:pt idx="27">
                  <c:v>0.60934339999999998</c:v>
                </c:pt>
                <c:pt idx="28">
                  <c:v>0.46624599999999999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436-4A7A-B7B7-0B7E64DB6934}"/>
            </c:ext>
          </c:extLst>
        </c:ser>
        <c:ser>
          <c:idx val="1"/>
          <c:order val="1"/>
          <c:tx>
            <c:v>lower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ad'!$E$40:$AG$40</c:f>
              <c:numCache>
                <c:formatCode>0.00</c:formatCode>
                <c:ptCount val="29"/>
                <c:pt idx="0">
                  <c:v>6.0424499999999999E-2</c:v>
                </c:pt>
                <c:pt idx="1">
                  <c:v>0.21835660000000001</c:v>
                </c:pt>
                <c:pt idx="2">
                  <c:v>0.39376949999999999</c:v>
                </c:pt>
                <c:pt idx="3">
                  <c:v>0.42729210000000001</c:v>
                </c:pt>
                <c:pt idx="4">
                  <c:v>0.36584739999999999</c:v>
                </c:pt>
                <c:pt idx="5">
                  <c:v>0.3321036</c:v>
                </c:pt>
                <c:pt idx="6">
                  <c:v>0.29786499999999999</c:v>
                </c:pt>
                <c:pt idx="7">
                  <c:v>0.32227169999999999</c:v>
                </c:pt>
                <c:pt idx="8">
                  <c:v>0.37954280000000001</c:v>
                </c:pt>
                <c:pt idx="9">
                  <c:v>0.51574819999999999</c:v>
                </c:pt>
                <c:pt idx="10">
                  <c:v>0.41795349999999998</c:v>
                </c:pt>
                <c:pt idx="11">
                  <c:v>0.36441960000000001</c:v>
                </c:pt>
                <c:pt idx="12">
                  <c:v>0.3492111</c:v>
                </c:pt>
                <c:pt idx="13">
                  <c:v>0.4455807</c:v>
                </c:pt>
                <c:pt idx="14">
                  <c:v>0.30940570000000001</c:v>
                </c:pt>
                <c:pt idx="15">
                  <c:v>0.3549273</c:v>
                </c:pt>
                <c:pt idx="16">
                  <c:v>0.4205873</c:v>
                </c:pt>
                <c:pt idx="17">
                  <c:v>0.3665776</c:v>
                </c:pt>
                <c:pt idx="18">
                  <c:v>0.33291850000000001</c:v>
                </c:pt>
                <c:pt idx="19">
                  <c:v>0.42152529999999999</c:v>
                </c:pt>
                <c:pt idx="20">
                  <c:v>0.37767329999999999</c:v>
                </c:pt>
                <c:pt idx="21">
                  <c:v>0.3420222</c:v>
                </c:pt>
                <c:pt idx="22">
                  <c:v>0.50118490000000004</c:v>
                </c:pt>
                <c:pt idx="23">
                  <c:v>0.39541290000000001</c:v>
                </c:pt>
                <c:pt idx="24">
                  <c:v>0.41451969999999999</c:v>
                </c:pt>
                <c:pt idx="25">
                  <c:v>0.47536400000000001</c:v>
                </c:pt>
                <c:pt idx="26">
                  <c:v>0.3484776</c:v>
                </c:pt>
                <c:pt idx="27">
                  <c:v>0.48427360000000003</c:v>
                </c:pt>
                <c:pt idx="28">
                  <c:v>0.35319010000000001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436-4A7A-B7B7-0B7E64DB6934}"/>
            </c:ext>
          </c:extLst>
        </c:ser>
        <c:ser>
          <c:idx val="2"/>
          <c:order val="2"/>
          <c:tx>
            <c:v>upper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ad'!$E$41:$AG$41</c:f>
              <c:numCache>
                <c:formatCode>0.00</c:formatCode>
                <c:ptCount val="29"/>
                <c:pt idx="0">
                  <c:v>0.33440920000000002</c:v>
                </c:pt>
                <c:pt idx="1">
                  <c:v>0.52402979999999999</c:v>
                </c:pt>
                <c:pt idx="2">
                  <c:v>0.70518709999999996</c:v>
                </c:pt>
                <c:pt idx="3">
                  <c:v>0.7068141</c:v>
                </c:pt>
                <c:pt idx="4">
                  <c:v>0.59996179999999999</c:v>
                </c:pt>
                <c:pt idx="5">
                  <c:v>0.56785189999999997</c:v>
                </c:pt>
                <c:pt idx="6">
                  <c:v>0.51728399999999997</c:v>
                </c:pt>
                <c:pt idx="7">
                  <c:v>0.59124889999999997</c:v>
                </c:pt>
                <c:pt idx="8">
                  <c:v>0.6399437</c:v>
                </c:pt>
                <c:pt idx="9">
                  <c:v>0.78427570000000002</c:v>
                </c:pt>
                <c:pt idx="10">
                  <c:v>0.62693100000000002</c:v>
                </c:pt>
                <c:pt idx="11">
                  <c:v>0.56121180000000004</c:v>
                </c:pt>
                <c:pt idx="12">
                  <c:v>0.55776269999999994</c:v>
                </c:pt>
                <c:pt idx="13">
                  <c:v>0.68909030000000004</c:v>
                </c:pt>
                <c:pt idx="14">
                  <c:v>0.52586449999999996</c:v>
                </c:pt>
                <c:pt idx="15">
                  <c:v>0.60957850000000002</c:v>
                </c:pt>
                <c:pt idx="16">
                  <c:v>0.68621670000000001</c:v>
                </c:pt>
                <c:pt idx="17">
                  <c:v>0.5834009</c:v>
                </c:pt>
                <c:pt idx="18">
                  <c:v>0.54720650000000004</c:v>
                </c:pt>
                <c:pt idx="19">
                  <c:v>0.66162379999999998</c:v>
                </c:pt>
                <c:pt idx="20">
                  <c:v>0.59296859999999996</c:v>
                </c:pt>
                <c:pt idx="21">
                  <c:v>0.529667</c:v>
                </c:pt>
                <c:pt idx="22">
                  <c:v>0.75148559999999998</c:v>
                </c:pt>
                <c:pt idx="23">
                  <c:v>0.61195339999999998</c:v>
                </c:pt>
                <c:pt idx="24">
                  <c:v>0.62720129999999996</c:v>
                </c:pt>
                <c:pt idx="25">
                  <c:v>0.69651130000000006</c:v>
                </c:pt>
                <c:pt idx="26">
                  <c:v>0.52673130000000001</c:v>
                </c:pt>
                <c:pt idx="27">
                  <c:v>0.72152369999999999</c:v>
                </c:pt>
                <c:pt idx="28">
                  <c:v>0.58287880000000003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436-4A7A-B7B7-0B7E64DB6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754000"/>
        <c:axId val="699754392"/>
      </c:scatterChart>
      <c:valAx>
        <c:axId val="699754000"/>
        <c:scaling>
          <c:orientation val="minMax"/>
          <c:max val="2023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54392"/>
        <c:crosses val="autoZero"/>
        <c:crossBetween val="midCat"/>
        <c:majorUnit val="3"/>
        <c:minorUnit val="1"/>
      </c:valAx>
      <c:valAx>
        <c:axId val="699754392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jaarlijkse overlevingskans</a:t>
                </a:r>
              </a:p>
            </c:rich>
          </c:tx>
          <c:layout>
            <c:manualLayout>
              <c:xMode val="edge"/>
              <c:yMode val="edge"/>
              <c:x val="1.5625E-2"/>
              <c:y val="0.24278556089579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54000"/>
        <c:crosses val="autoZero"/>
        <c:crossBetween val="midCat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800" b="0" i="0" u="none" strike="noStrike" baseline="0">
                <a:effectLst/>
              </a:rPr>
              <a:t>Tuinfluiter</a:t>
            </a:r>
            <a:r>
              <a:rPr lang="nl-NL"/>
              <a:t>
overleving eerstejaars</a:t>
            </a:r>
          </a:p>
        </c:rich>
      </c:tx>
      <c:layout>
        <c:manualLayout>
          <c:xMode val="edge"/>
          <c:yMode val="edge"/>
          <c:x val="0.36081355809905208"/>
          <c:y val="1.9841610707752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37499999999999"/>
          <c:y val="0.15476250450499326"/>
          <c:w val="0.76875000000000004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9ACE-4199-8860-84A5BA79E84E}"/>
              </c:ext>
            </c:extLst>
          </c:dPt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juv'!$E$39:$AG$39</c:f>
              <c:numCache>
                <c:formatCode>0.00</c:formatCode>
                <c:ptCount val="29"/>
                <c:pt idx="1">
                  <c:v>8.0231499999999997E-2</c:v>
                </c:pt>
                <c:pt idx="2">
                  <c:v>8.0827399999999994E-2</c:v>
                </c:pt>
                <c:pt idx="3">
                  <c:v>0.1209549</c:v>
                </c:pt>
                <c:pt idx="4">
                  <c:v>7.1523000000000003E-2</c:v>
                </c:pt>
                <c:pt idx="5">
                  <c:v>9.9917800000000001E-2</c:v>
                </c:pt>
                <c:pt idx="6">
                  <c:v>5.2100399999999998E-2</c:v>
                </c:pt>
                <c:pt idx="8">
                  <c:v>9.55564E-2</c:v>
                </c:pt>
                <c:pt idx="9">
                  <c:v>7.7901200000000004E-2</c:v>
                </c:pt>
                <c:pt idx="10">
                  <c:v>6.3591599999999998E-2</c:v>
                </c:pt>
                <c:pt idx="12">
                  <c:v>0.1118468</c:v>
                </c:pt>
                <c:pt idx="13">
                  <c:v>0.109282</c:v>
                </c:pt>
                <c:pt idx="15">
                  <c:v>9.1285400000000003E-2</c:v>
                </c:pt>
                <c:pt idx="16">
                  <c:v>9.3590400000000004E-2</c:v>
                </c:pt>
                <c:pt idx="17">
                  <c:v>8.5724400000000006E-2</c:v>
                </c:pt>
                <c:pt idx="18">
                  <c:v>0.1658365</c:v>
                </c:pt>
                <c:pt idx="19">
                  <c:v>0.1373472</c:v>
                </c:pt>
                <c:pt idx="20">
                  <c:v>0.14504059999999999</c:v>
                </c:pt>
                <c:pt idx="21">
                  <c:v>6.4432600000000007E-2</c:v>
                </c:pt>
                <c:pt idx="22">
                  <c:v>0.1076042</c:v>
                </c:pt>
                <c:pt idx="23">
                  <c:v>0.11138960000000001</c:v>
                </c:pt>
                <c:pt idx="24">
                  <c:v>0.11086799999999999</c:v>
                </c:pt>
                <c:pt idx="25">
                  <c:v>0.1002227</c:v>
                </c:pt>
                <c:pt idx="26">
                  <c:v>9.6573199999999998E-2</c:v>
                </c:pt>
                <c:pt idx="27">
                  <c:v>0.1144939</c:v>
                </c:pt>
                <c:pt idx="28">
                  <c:v>0.1047052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ACE-4199-8860-84A5BA79E84E}"/>
            </c:ext>
          </c:extLst>
        </c:ser>
        <c:ser>
          <c:idx val="1"/>
          <c:order val="1"/>
          <c:tx>
            <c:v>lower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juv'!$E$40:$AG$40</c:f>
              <c:numCache>
                <c:formatCode>0.00</c:formatCode>
                <c:ptCount val="29"/>
                <c:pt idx="1">
                  <c:v>3.7847600000000002E-2</c:v>
                </c:pt>
                <c:pt idx="2">
                  <c:v>3.8177999999999997E-2</c:v>
                </c:pt>
                <c:pt idx="3">
                  <c:v>6.95302E-2</c:v>
                </c:pt>
                <c:pt idx="4">
                  <c:v>3.37294E-2</c:v>
                </c:pt>
                <c:pt idx="5">
                  <c:v>5.6118099999999997E-2</c:v>
                </c:pt>
                <c:pt idx="6">
                  <c:v>2.31506E-2</c:v>
                </c:pt>
                <c:pt idx="8">
                  <c:v>5.2520499999999998E-2</c:v>
                </c:pt>
                <c:pt idx="9">
                  <c:v>4.5720299999999998E-2</c:v>
                </c:pt>
                <c:pt idx="10">
                  <c:v>3.57465E-2</c:v>
                </c:pt>
                <c:pt idx="12">
                  <c:v>6.4398499999999997E-2</c:v>
                </c:pt>
                <c:pt idx="13">
                  <c:v>5.8146200000000002E-2</c:v>
                </c:pt>
                <c:pt idx="15">
                  <c:v>4.7022500000000002E-2</c:v>
                </c:pt>
                <c:pt idx="16">
                  <c:v>5.1353099999999999E-2</c:v>
                </c:pt>
                <c:pt idx="17">
                  <c:v>4.5677200000000001E-2</c:v>
                </c:pt>
                <c:pt idx="18">
                  <c:v>9.9246600000000004E-2</c:v>
                </c:pt>
                <c:pt idx="19">
                  <c:v>8.21022E-2</c:v>
                </c:pt>
                <c:pt idx="20">
                  <c:v>9.0567599999999998E-2</c:v>
                </c:pt>
                <c:pt idx="21">
                  <c:v>3.3294799999999999E-2</c:v>
                </c:pt>
                <c:pt idx="22">
                  <c:v>5.5500000000000001E-2</c:v>
                </c:pt>
                <c:pt idx="23">
                  <c:v>7.3333499999999996E-2</c:v>
                </c:pt>
                <c:pt idx="24">
                  <c:v>7.2342400000000001E-2</c:v>
                </c:pt>
                <c:pt idx="25">
                  <c:v>5.9868299999999999E-2</c:v>
                </c:pt>
                <c:pt idx="26">
                  <c:v>5.5623800000000001E-2</c:v>
                </c:pt>
                <c:pt idx="27">
                  <c:v>6.41983E-2</c:v>
                </c:pt>
                <c:pt idx="28">
                  <c:v>5.8406199999999998E-2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ACE-4199-8860-84A5BA79E84E}"/>
            </c:ext>
          </c:extLst>
        </c:ser>
        <c:ser>
          <c:idx val="2"/>
          <c:order val="2"/>
          <c:tx>
            <c:v>upper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juv'!$E$41:$AG$41</c:f>
              <c:numCache>
                <c:formatCode>0.00</c:formatCode>
                <c:ptCount val="29"/>
                <c:pt idx="1">
                  <c:v>0.16208359999999999</c:v>
                </c:pt>
                <c:pt idx="2">
                  <c:v>0.16304469999999999</c:v>
                </c:pt>
                <c:pt idx="3">
                  <c:v>0.20215040000000001</c:v>
                </c:pt>
                <c:pt idx="4">
                  <c:v>0.1452966</c:v>
                </c:pt>
                <c:pt idx="5">
                  <c:v>0.171685</c:v>
                </c:pt>
                <c:pt idx="6">
                  <c:v>0.1130618</c:v>
                </c:pt>
                <c:pt idx="8">
                  <c:v>0.16761780000000001</c:v>
                </c:pt>
                <c:pt idx="9">
                  <c:v>0.12965570000000001</c:v>
                </c:pt>
                <c:pt idx="10">
                  <c:v>0.11063820000000001</c:v>
                </c:pt>
                <c:pt idx="12">
                  <c:v>0.1872576</c:v>
                </c:pt>
                <c:pt idx="13">
                  <c:v>0.19602839999999999</c:v>
                </c:pt>
                <c:pt idx="15">
                  <c:v>0.16979</c:v>
                </c:pt>
                <c:pt idx="16">
                  <c:v>0.16454160000000001</c:v>
                </c:pt>
                <c:pt idx="17">
                  <c:v>0.1551737</c:v>
                </c:pt>
                <c:pt idx="18">
                  <c:v>0.26400980000000002</c:v>
                </c:pt>
                <c:pt idx="19">
                  <c:v>0.22082260000000001</c:v>
                </c:pt>
                <c:pt idx="20">
                  <c:v>0.22419990000000001</c:v>
                </c:pt>
                <c:pt idx="21">
                  <c:v>0.12104479999999999</c:v>
                </c:pt>
                <c:pt idx="22">
                  <c:v>0.19835179999999999</c:v>
                </c:pt>
                <c:pt idx="23">
                  <c:v>0.16566400000000001</c:v>
                </c:pt>
                <c:pt idx="24">
                  <c:v>0.16623370000000001</c:v>
                </c:pt>
                <c:pt idx="25">
                  <c:v>0.16306029999999999</c:v>
                </c:pt>
                <c:pt idx="26">
                  <c:v>0.16248209999999999</c:v>
                </c:pt>
                <c:pt idx="27">
                  <c:v>0.19594249999999999</c:v>
                </c:pt>
                <c:pt idx="28">
                  <c:v>0.18066380000000001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ACE-4199-8860-84A5BA79E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770464"/>
        <c:axId val="699769288"/>
      </c:scatterChart>
      <c:valAx>
        <c:axId val="699770464"/>
        <c:scaling>
          <c:orientation val="minMax"/>
          <c:max val="2023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69288"/>
        <c:crosses val="autoZero"/>
        <c:crossBetween val="midCat"/>
        <c:majorUnit val="3"/>
        <c:minorUnit val="1"/>
      </c:valAx>
      <c:valAx>
        <c:axId val="699769288"/>
        <c:scaling>
          <c:orientation val="minMax"/>
          <c:max val="0.4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jaarlijkse overlevingskans</a:t>
                </a:r>
              </a:p>
            </c:rich>
          </c:tx>
          <c:layout>
            <c:manualLayout>
              <c:xMode val="edge"/>
              <c:yMode val="edge"/>
              <c:x val="1.5625E-2"/>
              <c:y val="0.24278556089579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70464"/>
        <c:crosses val="autoZero"/>
        <c:crossBetween val="midCat"/>
        <c:majorUnit val="0.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Winterkoning
reproductie</a:t>
            </a:r>
          </a:p>
        </c:rich>
      </c:tx>
      <c:layout>
        <c:manualLayout>
          <c:xMode val="edge"/>
          <c:yMode val="edge"/>
          <c:x val="0.38244569258194261"/>
          <c:y val="1.98411443111095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22307023908701"/>
          <c:y val="0.15476250450499326"/>
          <c:w val="0.78167817759981373"/>
          <c:h val="0.73809809840842944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1DB8-46C2-92DD-F9C42D7DA68B}"/>
              </c:ext>
            </c:extLst>
          </c:dPt>
          <c:dPt>
            <c:idx val="1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B8-46C2-92DD-F9C42D7DA68B}"/>
              </c:ext>
            </c:extLst>
          </c:dPt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reproductie!$E$6:$AH$6</c:f>
              <c:numCache>
                <c:formatCode>0.00</c:formatCode>
                <c:ptCount val="30"/>
                <c:pt idx="0">
                  <c:v>1.8075731738337599</c:v>
                </c:pt>
                <c:pt idx="1">
                  <c:v>1.47548310130167</c:v>
                </c:pt>
                <c:pt idx="2">
                  <c:v>1.56635469563952</c:v>
                </c:pt>
                <c:pt idx="3">
                  <c:v>1.5434626840757699</c:v>
                </c:pt>
                <c:pt idx="4">
                  <c:v>1.9361639335800001</c:v>
                </c:pt>
                <c:pt idx="5">
                  <c:v>1.6698133434933899</c:v>
                </c:pt>
                <c:pt idx="6">
                  <c:v>1.7208410343085501</c:v>
                </c:pt>
                <c:pt idx="7">
                  <c:v>1.07555235218409</c:v>
                </c:pt>
                <c:pt idx="8">
                  <c:v>1.5114108320467601</c:v>
                </c:pt>
                <c:pt idx="9">
                  <c:v>1.25978660512944</c:v>
                </c:pt>
                <c:pt idx="10">
                  <c:v>1.3941656953494199</c:v>
                </c:pt>
                <c:pt idx="11">
                  <c:v>1.2430999710280299</c:v>
                </c:pt>
                <c:pt idx="12">
                  <c:v>0.91046848671068303</c:v>
                </c:pt>
                <c:pt idx="13">
                  <c:v>1.06637023222773</c:v>
                </c:pt>
                <c:pt idx="14">
                  <c:v>1.1156021140204599</c:v>
                </c:pt>
                <c:pt idx="15">
                  <c:v>1.67378732974483</c:v>
                </c:pt>
                <c:pt idx="16">
                  <c:v>1.3115695233760101</c:v>
                </c:pt>
                <c:pt idx="17">
                  <c:v>1.26985573854078</c:v>
                </c:pt>
                <c:pt idx="18">
                  <c:v>1.3666696313145901</c:v>
                </c:pt>
                <c:pt idx="19">
                  <c:v>0.98106047280758302</c:v>
                </c:pt>
                <c:pt idx="20">
                  <c:v>1.1805390084288301</c:v>
                </c:pt>
                <c:pt idx="21">
                  <c:v>1.0028880818574999</c:v>
                </c:pt>
                <c:pt idx="22">
                  <c:v>0.907713085271044</c:v>
                </c:pt>
                <c:pt idx="23">
                  <c:v>1.1473290121140001</c:v>
                </c:pt>
                <c:pt idx="24">
                  <c:v>1.0891203980000801</c:v>
                </c:pt>
                <c:pt idx="25">
                  <c:v>1.0007674562254401</c:v>
                </c:pt>
                <c:pt idx="26">
                  <c:v>1.01675074352251</c:v>
                </c:pt>
                <c:pt idx="27">
                  <c:v>0.760100898516054</c:v>
                </c:pt>
                <c:pt idx="28">
                  <c:v>1.0432897709008899</c:v>
                </c:pt>
                <c:pt idx="29">
                  <c:v>0.73248635207457402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DB8-46C2-92DD-F9C42D7DA68B}"/>
            </c:ext>
          </c:extLst>
        </c:ser>
        <c:ser>
          <c:idx val="1"/>
          <c:order val="1"/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reproductie!$E$7:$AH$7</c:f>
              <c:numCache>
                <c:formatCode>0.00</c:formatCode>
                <c:ptCount val="30"/>
                <c:pt idx="0">
                  <c:v>1.04314269790341</c:v>
                </c:pt>
                <c:pt idx="1">
                  <c:v>0.95791168536284399</c:v>
                </c:pt>
                <c:pt idx="2">
                  <c:v>1.0060002087031299</c:v>
                </c:pt>
                <c:pt idx="3">
                  <c:v>1.03283098111953</c:v>
                </c:pt>
                <c:pt idx="4">
                  <c:v>1.32317453505047</c:v>
                </c:pt>
                <c:pt idx="5">
                  <c:v>1.16762861404178</c:v>
                </c:pt>
                <c:pt idx="6">
                  <c:v>1.2141861564716601</c:v>
                </c:pt>
                <c:pt idx="7">
                  <c:v>0.75574705743530601</c:v>
                </c:pt>
                <c:pt idx="8">
                  <c:v>1.06963781378781</c:v>
                </c:pt>
                <c:pt idx="9">
                  <c:v>0.89914342253455903</c:v>
                </c:pt>
                <c:pt idx="10">
                  <c:v>0.99735976608683896</c:v>
                </c:pt>
                <c:pt idx="11">
                  <c:v>0.87602599541784298</c:v>
                </c:pt>
                <c:pt idx="12">
                  <c:v>0.64213477738323499</c:v>
                </c:pt>
                <c:pt idx="13">
                  <c:v>0.75645872640560397</c:v>
                </c:pt>
                <c:pt idx="14">
                  <c:v>0.79849469911224702</c:v>
                </c:pt>
                <c:pt idx="15">
                  <c:v>1.1845518002173301</c:v>
                </c:pt>
                <c:pt idx="16">
                  <c:v>0.91174257342852705</c:v>
                </c:pt>
                <c:pt idx="17">
                  <c:v>0.87118012256162602</c:v>
                </c:pt>
                <c:pt idx="18">
                  <c:v>0.95448380649299303</c:v>
                </c:pt>
                <c:pt idx="19">
                  <c:v>0.67990379817037105</c:v>
                </c:pt>
                <c:pt idx="20">
                  <c:v>0.84266106302061095</c:v>
                </c:pt>
                <c:pt idx="21">
                  <c:v>0.71710769232300298</c:v>
                </c:pt>
                <c:pt idx="22">
                  <c:v>0.65058666313097602</c:v>
                </c:pt>
                <c:pt idx="23">
                  <c:v>0.81380380630882698</c:v>
                </c:pt>
                <c:pt idx="24">
                  <c:v>0.76855441862713803</c:v>
                </c:pt>
                <c:pt idx="25">
                  <c:v>0.70970854702229302</c:v>
                </c:pt>
                <c:pt idx="26">
                  <c:v>0.723716098736647</c:v>
                </c:pt>
                <c:pt idx="27">
                  <c:v>0.533282432916242</c:v>
                </c:pt>
                <c:pt idx="28">
                  <c:v>0.73666474155563899</c:v>
                </c:pt>
                <c:pt idx="29">
                  <c:v>0.51630497350257298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DB8-46C2-92DD-F9C42D7DA68B}"/>
            </c:ext>
          </c:extLst>
        </c:ser>
        <c:ser>
          <c:idx val="2"/>
          <c:order val="2"/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reproductie!$E$8:$AH$8</c:f>
              <c:numCache>
                <c:formatCode>0.00</c:formatCode>
                <c:ptCount val="30"/>
                <c:pt idx="0">
                  <c:v>3.19763468897147</c:v>
                </c:pt>
                <c:pt idx="1">
                  <c:v>2.2877268534266002</c:v>
                </c:pt>
                <c:pt idx="2">
                  <c:v>2.45596130404045</c:v>
                </c:pt>
                <c:pt idx="3">
                  <c:v>2.31613045918473</c:v>
                </c:pt>
                <c:pt idx="4">
                  <c:v>2.8439165224733598</c:v>
                </c:pt>
                <c:pt idx="5">
                  <c:v>2.3942948651708802</c:v>
                </c:pt>
                <c:pt idx="6">
                  <c:v>2.4450058297695101</c:v>
                </c:pt>
                <c:pt idx="7">
                  <c:v>1.53331336964541</c:v>
                </c:pt>
                <c:pt idx="8">
                  <c:v>2.1406783317532101</c:v>
                </c:pt>
                <c:pt idx="9">
                  <c:v>1.76836442382026</c:v>
                </c:pt>
                <c:pt idx="10">
                  <c:v>1.95298282526574</c:v>
                </c:pt>
                <c:pt idx="11">
                  <c:v>1.7674925769978</c:v>
                </c:pt>
                <c:pt idx="12">
                  <c:v>1.29236711524506</c:v>
                </c:pt>
                <c:pt idx="13">
                  <c:v>1.50559617314809</c:v>
                </c:pt>
                <c:pt idx="14">
                  <c:v>1.56110105614257</c:v>
                </c:pt>
                <c:pt idx="15">
                  <c:v>2.3717600816308302</c:v>
                </c:pt>
                <c:pt idx="16">
                  <c:v>1.8912745742160399</c:v>
                </c:pt>
                <c:pt idx="17">
                  <c:v>1.8560107037406299</c:v>
                </c:pt>
                <c:pt idx="18">
                  <c:v>1.9618557653152999</c:v>
                </c:pt>
                <c:pt idx="19">
                  <c:v>1.4179435992965199</c:v>
                </c:pt>
                <c:pt idx="20">
                  <c:v>1.65667871211361</c:v>
                </c:pt>
                <c:pt idx="21">
                  <c:v>1.40440748568442</c:v>
                </c:pt>
                <c:pt idx="22">
                  <c:v>1.2679177712233201</c:v>
                </c:pt>
                <c:pt idx="23">
                  <c:v>1.62040124086407</c:v>
                </c:pt>
                <c:pt idx="24">
                  <c:v>1.5459567185834899</c:v>
                </c:pt>
                <c:pt idx="25">
                  <c:v>1.4130800724302299</c:v>
                </c:pt>
                <c:pt idx="26">
                  <c:v>1.4303587760468399</c:v>
                </c:pt>
                <c:pt idx="27">
                  <c:v>1.0840424318633299</c:v>
                </c:pt>
                <c:pt idx="28">
                  <c:v>1.4797844336850901</c:v>
                </c:pt>
                <c:pt idx="29">
                  <c:v>1.0398705177468599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DB8-46C2-92DD-F9C42D7DA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703040"/>
        <c:axId val="699704216"/>
      </c:scatterChart>
      <c:valAx>
        <c:axId val="699703040"/>
        <c:scaling>
          <c:orientation val="minMax"/>
          <c:max val="2024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04216"/>
        <c:crosses val="autoZero"/>
        <c:crossBetween val="midCat"/>
        <c:majorUnit val="3"/>
        <c:minorUnit val="1"/>
      </c:valAx>
      <c:valAx>
        <c:axId val="699704216"/>
        <c:scaling>
          <c:orientation val="minMax"/>
          <c:max val="3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reproductie-index</a:t>
                </a:r>
              </a:p>
            </c:rich>
          </c:tx>
          <c:layout>
            <c:manualLayout>
              <c:xMode val="edge"/>
              <c:yMode val="edge"/>
              <c:x val="1.5673859880142971E-2"/>
              <c:y val="0.3412710747401116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03040"/>
        <c:crosses val="autoZero"/>
        <c:crossBetween val="midCat"/>
        <c:majorUnit val="0.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Zwartkop
reproductie</a:t>
            </a:r>
          </a:p>
        </c:rich>
      </c:tx>
      <c:layout>
        <c:manualLayout>
          <c:xMode val="edge"/>
          <c:yMode val="edge"/>
          <c:x val="0.38244569258194261"/>
          <c:y val="1.98411443111095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22307023908701"/>
          <c:y val="0.15476250450499326"/>
          <c:w val="0.78167817759981373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E4AA-47E0-ADF8-B6D6203976A2}"/>
              </c:ext>
            </c:extLst>
          </c:dPt>
          <c:dPt>
            <c:idx val="1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E4AA-47E0-ADF8-B6D6203976A2}"/>
              </c:ext>
            </c:extLst>
          </c:dPt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reproductie!$E$42:$AH$42</c:f>
              <c:numCache>
                <c:formatCode>0.00</c:formatCode>
                <c:ptCount val="30"/>
                <c:pt idx="0">
                  <c:v>1.5178387980132599</c:v>
                </c:pt>
                <c:pt idx="1">
                  <c:v>1.1622958338732701</c:v>
                </c:pt>
                <c:pt idx="2">
                  <c:v>1.0682532697069</c:v>
                </c:pt>
                <c:pt idx="3">
                  <c:v>1.4157467111111799</c:v>
                </c:pt>
                <c:pt idx="4">
                  <c:v>1.87229802851022</c:v>
                </c:pt>
                <c:pt idx="5">
                  <c:v>1.48939331184079</c:v>
                </c:pt>
                <c:pt idx="6">
                  <c:v>1.9049697630636699</c:v>
                </c:pt>
                <c:pt idx="7">
                  <c:v>1.0904666265776799</c:v>
                </c:pt>
                <c:pt idx="8">
                  <c:v>2.0201893075285899</c:v>
                </c:pt>
                <c:pt idx="9">
                  <c:v>1.2959289041540201</c:v>
                </c:pt>
                <c:pt idx="10">
                  <c:v>1.8489819079474099</c:v>
                </c:pt>
                <c:pt idx="11">
                  <c:v>1.5572357844486</c:v>
                </c:pt>
                <c:pt idx="12">
                  <c:v>0.94707833816284503</c:v>
                </c:pt>
                <c:pt idx="13">
                  <c:v>1.2081725401110499</c:v>
                </c:pt>
                <c:pt idx="14">
                  <c:v>1.4128596816653001</c:v>
                </c:pt>
                <c:pt idx="15">
                  <c:v>2.0290590968874298</c:v>
                </c:pt>
                <c:pt idx="16">
                  <c:v>1.4752788135083199</c:v>
                </c:pt>
                <c:pt idx="17">
                  <c:v>1.4347996462219601</c:v>
                </c:pt>
                <c:pt idx="18">
                  <c:v>1.2050288776657001</c:v>
                </c:pt>
                <c:pt idx="19">
                  <c:v>1.0829529024114</c:v>
                </c:pt>
                <c:pt idx="20">
                  <c:v>1.7588410484300601</c:v>
                </c:pt>
                <c:pt idx="21">
                  <c:v>1.1716146938490299</c:v>
                </c:pt>
                <c:pt idx="22">
                  <c:v>0.91158615178929803</c:v>
                </c:pt>
                <c:pt idx="23">
                  <c:v>1.99991903207884</c:v>
                </c:pt>
                <c:pt idx="24">
                  <c:v>1.99209437738377</c:v>
                </c:pt>
                <c:pt idx="25">
                  <c:v>1.7304695340612499</c:v>
                </c:pt>
                <c:pt idx="26">
                  <c:v>1.1899336546697099</c:v>
                </c:pt>
                <c:pt idx="27">
                  <c:v>0.970331708079893</c:v>
                </c:pt>
                <c:pt idx="28">
                  <c:v>2.0770155142881501</c:v>
                </c:pt>
                <c:pt idx="29">
                  <c:v>1.7189146612631101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4AA-47E0-ADF8-B6D6203976A2}"/>
            </c:ext>
          </c:extLst>
        </c:ser>
        <c:ser>
          <c:idx val="1"/>
          <c:order val="1"/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reproductie!$E$43:$AH$43</c:f>
              <c:numCache>
                <c:formatCode>0.00</c:formatCode>
                <c:ptCount val="30"/>
                <c:pt idx="0">
                  <c:v>0.71046345342307904</c:v>
                </c:pt>
                <c:pt idx="1">
                  <c:v>0.621491087924958</c:v>
                </c:pt>
                <c:pt idx="2">
                  <c:v>0.59948058186972497</c:v>
                </c:pt>
                <c:pt idx="3">
                  <c:v>0.84925750433535596</c:v>
                </c:pt>
                <c:pt idx="4">
                  <c:v>1.1438559201262199</c:v>
                </c:pt>
                <c:pt idx="5">
                  <c:v>0.90950264732970698</c:v>
                </c:pt>
                <c:pt idx="6">
                  <c:v>1.1678042355304199</c:v>
                </c:pt>
                <c:pt idx="7">
                  <c:v>0.63767924100042594</c:v>
                </c:pt>
                <c:pt idx="8">
                  <c:v>1.23525369965843</c:v>
                </c:pt>
                <c:pt idx="9">
                  <c:v>0.79468404312039098</c:v>
                </c:pt>
                <c:pt idx="10">
                  <c:v>1.1594729641844399</c:v>
                </c:pt>
                <c:pt idx="11">
                  <c:v>0.98206129961129396</c:v>
                </c:pt>
                <c:pt idx="12">
                  <c:v>0.59042774492691796</c:v>
                </c:pt>
                <c:pt idx="13">
                  <c:v>0.75110526870085803</c:v>
                </c:pt>
                <c:pt idx="14">
                  <c:v>0.88084501242415503</c:v>
                </c:pt>
                <c:pt idx="15">
                  <c:v>1.25984600171324</c:v>
                </c:pt>
                <c:pt idx="16">
                  <c:v>0.93530230895452804</c:v>
                </c:pt>
                <c:pt idx="17">
                  <c:v>0.91863245344487199</c:v>
                </c:pt>
                <c:pt idx="18">
                  <c:v>0.76764620960477603</c:v>
                </c:pt>
                <c:pt idx="19">
                  <c:v>0.68579929383105398</c:v>
                </c:pt>
                <c:pt idx="20">
                  <c:v>1.1299799871343701</c:v>
                </c:pt>
                <c:pt idx="21">
                  <c:v>0.75255887014763201</c:v>
                </c:pt>
                <c:pt idx="22">
                  <c:v>0.58020327962934004</c:v>
                </c:pt>
                <c:pt idx="23">
                  <c:v>1.2861433974734899</c:v>
                </c:pt>
                <c:pt idx="24">
                  <c:v>1.28560209527342</c:v>
                </c:pt>
                <c:pt idx="25">
                  <c:v>1.12291099945192</c:v>
                </c:pt>
                <c:pt idx="26">
                  <c:v>0.77102695537460597</c:v>
                </c:pt>
                <c:pt idx="27">
                  <c:v>0.62419926710302298</c:v>
                </c:pt>
                <c:pt idx="28">
                  <c:v>1.34563610966973</c:v>
                </c:pt>
                <c:pt idx="29">
                  <c:v>1.1043116800213799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4AA-47E0-ADF8-B6D6203976A2}"/>
            </c:ext>
          </c:extLst>
        </c:ser>
        <c:ser>
          <c:idx val="2"/>
          <c:order val="2"/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reproductie!$E$44:$AH$44</c:f>
              <c:numCache>
                <c:formatCode>0.00</c:formatCode>
                <c:ptCount val="30"/>
                <c:pt idx="0">
                  <c:v>3.2329283255172601</c:v>
                </c:pt>
                <c:pt idx="1">
                  <c:v>2.1839308377949802</c:v>
                </c:pt>
                <c:pt idx="2">
                  <c:v>1.9109882151242701</c:v>
                </c:pt>
                <c:pt idx="3">
                  <c:v>2.37840818623549</c:v>
                </c:pt>
                <c:pt idx="4">
                  <c:v>3.0922340069132899</c:v>
                </c:pt>
                <c:pt idx="5">
                  <c:v>2.4594767922021399</c:v>
                </c:pt>
                <c:pt idx="6">
                  <c:v>3.1357746722192301</c:v>
                </c:pt>
                <c:pt idx="7">
                  <c:v>1.8745907555641199</c:v>
                </c:pt>
                <c:pt idx="8">
                  <c:v>3.3335533163967601</c:v>
                </c:pt>
                <c:pt idx="9">
                  <c:v>2.1303401266517099</c:v>
                </c:pt>
                <c:pt idx="10">
                  <c:v>2.97630253293767</c:v>
                </c:pt>
                <c:pt idx="11">
                  <c:v>2.4925325403277401</c:v>
                </c:pt>
                <c:pt idx="12">
                  <c:v>1.5317136122597299</c:v>
                </c:pt>
                <c:pt idx="13">
                  <c:v>1.95957993504373</c:v>
                </c:pt>
                <c:pt idx="14">
                  <c:v>2.2859720121490699</c:v>
                </c:pt>
                <c:pt idx="15">
                  <c:v>3.2982777377829899</c:v>
                </c:pt>
                <c:pt idx="16">
                  <c:v>2.3492237462276799</c:v>
                </c:pt>
                <c:pt idx="17">
                  <c:v>2.2633522426126702</c:v>
                </c:pt>
                <c:pt idx="18">
                  <c:v>1.9097022652040301</c:v>
                </c:pt>
                <c:pt idx="19">
                  <c:v>1.72557499303072</c:v>
                </c:pt>
                <c:pt idx="20">
                  <c:v>2.7659751196082998</c:v>
                </c:pt>
                <c:pt idx="21">
                  <c:v>1.84212659136002</c:v>
                </c:pt>
                <c:pt idx="22">
                  <c:v>1.4455881625775699</c:v>
                </c:pt>
                <c:pt idx="23">
                  <c:v>3.1427126952320901</c:v>
                </c:pt>
                <c:pt idx="24">
                  <c:v>3.1198859264310301</c:v>
                </c:pt>
                <c:pt idx="25">
                  <c:v>2.6954252182878</c:v>
                </c:pt>
                <c:pt idx="26">
                  <c:v>1.8555746824789701</c:v>
                </c:pt>
                <c:pt idx="27">
                  <c:v>1.5229498599031299</c:v>
                </c:pt>
                <c:pt idx="28">
                  <c:v>3.2409900137358099</c:v>
                </c:pt>
                <c:pt idx="29">
                  <c:v>2.7030968826408999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4AA-47E0-ADF8-B6D620397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768896"/>
        <c:axId val="699774776"/>
      </c:scatterChart>
      <c:valAx>
        <c:axId val="699768896"/>
        <c:scaling>
          <c:orientation val="minMax"/>
          <c:max val="2024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74776"/>
        <c:crosses val="autoZero"/>
        <c:crossBetween val="midCat"/>
        <c:majorUnit val="3"/>
        <c:minorUnit val="1"/>
      </c:valAx>
      <c:valAx>
        <c:axId val="699774776"/>
        <c:scaling>
          <c:orientation val="minMax"/>
          <c:max val="4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reproductie-index</a:t>
                </a:r>
              </a:p>
            </c:rich>
          </c:tx>
          <c:layout>
            <c:manualLayout>
              <c:xMode val="edge"/>
              <c:yMode val="edge"/>
              <c:x val="1.5673859880142971E-2"/>
              <c:y val="0.3412710747401116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68896"/>
        <c:crosses val="autoZero"/>
        <c:crossBetween val="midCat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800" b="0" i="0" u="none" strike="noStrike" baseline="0">
                <a:effectLst/>
              </a:rPr>
              <a:t>Zwartkop</a:t>
            </a:r>
            <a:r>
              <a:rPr lang="nl-NL"/>
              <a:t>
overleving adult</a:t>
            </a:r>
          </a:p>
        </c:rich>
      </c:tx>
      <c:layout>
        <c:manualLayout>
          <c:xMode val="edge"/>
          <c:yMode val="edge"/>
          <c:x val="0.36081355809905208"/>
          <c:y val="1.9841610707752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37499999999999"/>
          <c:y val="0.15476250450499326"/>
          <c:w val="0.76875000000000004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6217-484A-BF79-197974FE47CB}"/>
              </c:ext>
            </c:extLst>
          </c:dPt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ad'!$E$42:$AG$42</c:f>
              <c:numCache>
                <c:formatCode>0.00</c:formatCode>
                <c:ptCount val="29"/>
                <c:pt idx="1">
                  <c:v>0.39363320000000002</c:v>
                </c:pt>
                <c:pt idx="2">
                  <c:v>0.39563209999999999</c:v>
                </c:pt>
                <c:pt idx="3">
                  <c:v>0.47561589999999998</c:v>
                </c:pt>
                <c:pt idx="4">
                  <c:v>0.37486459999999999</c:v>
                </c:pt>
                <c:pt idx="5">
                  <c:v>0.35334359999999998</c:v>
                </c:pt>
                <c:pt idx="6">
                  <c:v>0.36795040000000001</c:v>
                </c:pt>
                <c:pt idx="7">
                  <c:v>0.31870720000000002</c:v>
                </c:pt>
                <c:pt idx="8">
                  <c:v>0.40253929999999999</c:v>
                </c:pt>
                <c:pt idx="9">
                  <c:v>0.53110990000000002</c:v>
                </c:pt>
                <c:pt idx="10">
                  <c:v>0.2445754</c:v>
                </c:pt>
                <c:pt idx="11">
                  <c:v>0.27475529999999998</c:v>
                </c:pt>
                <c:pt idx="12">
                  <c:v>0.33652979999999999</c:v>
                </c:pt>
                <c:pt idx="13">
                  <c:v>0.35437160000000001</c:v>
                </c:pt>
                <c:pt idx="14">
                  <c:v>0.35916569999999998</c:v>
                </c:pt>
                <c:pt idx="15">
                  <c:v>0.38783879999999998</c:v>
                </c:pt>
                <c:pt idx="16">
                  <c:v>0.4645552</c:v>
                </c:pt>
                <c:pt idx="17">
                  <c:v>0.35089239999999999</c:v>
                </c:pt>
                <c:pt idx="18">
                  <c:v>0.37051319999999999</c:v>
                </c:pt>
                <c:pt idx="19">
                  <c:v>0.45028430000000003</c:v>
                </c:pt>
                <c:pt idx="20">
                  <c:v>0.51361349999999995</c:v>
                </c:pt>
                <c:pt idx="21">
                  <c:v>0.3673941</c:v>
                </c:pt>
                <c:pt idx="22">
                  <c:v>0.40032590000000001</c:v>
                </c:pt>
                <c:pt idx="23">
                  <c:v>0.49206309999999998</c:v>
                </c:pt>
                <c:pt idx="24">
                  <c:v>0.42981069999999999</c:v>
                </c:pt>
                <c:pt idx="25">
                  <c:v>0.4817475</c:v>
                </c:pt>
                <c:pt idx="26">
                  <c:v>0.37949539999999998</c:v>
                </c:pt>
                <c:pt idx="27">
                  <c:v>0.49079489999999998</c:v>
                </c:pt>
                <c:pt idx="28">
                  <c:v>0.33028190000000002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217-484A-BF79-197974FE47CB}"/>
            </c:ext>
          </c:extLst>
        </c:ser>
        <c:ser>
          <c:idx val="1"/>
          <c:order val="1"/>
          <c:tx>
            <c:v>lower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ad'!$E$43:$AG$43</c:f>
              <c:numCache>
                <c:formatCode>0.00</c:formatCode>
                <c:ptCount val="29"/>
                <c:pt idx="1">
                  <c:v>0.1144112</c:v>
                </c:pt>
                <c:pt idx="2">
                  <c:v>0.1910433</c:v>
                </c:pt>
                <c:pt idx="3">
                  <c:v>0.28942659999999998</c:v>
                </c:pt>
                <c:pt idx="4">
                  <c:v>0.23432720000000001</c:v>
                </c:pt>
                <c:pt idx="5">
                  <c:v>0.21897079999999999</c:v>
                </c:pt>
                <c:pt idx="6">
                  <c:v>0.2262111</c:v>
                </c:pt>
                <c:pt idx="7">
                  <c:v>0.1701695</c:v>
                </c:pt>
                <c:pt idx="8">
                  <c:v>0.23323189999999999</c:v>
                </c:pt>
                <c:pt idx="9">
                  <c:v>0.33456740000000001</c:v>
                </c:pt>
                <c:pt idx="10">
                  <c:v>0.1500968</c:v>
                </c:pt>
                <c:pt idx="11">
                  <c:v>0.17642769999999999</c:v>
                </c:pt>
                <c:pt idx="12">
                  <c:v>0.22329280000000001</c:v>
                </c:pt>
                <c:pt idx="13">
                  <c:v>0.23930219999999999</c:v>
                </c:pt>
                <c:pt idx="14">
                  <c:v>0.23853730000000001</c:v>
                </c:pt>
                <c:pt idx="15">
                  <c:v>0.26234449999999998</c:v>
                </c:pt>
                <c:pt idx="16">
                  <c:v>0.33565519999999999</c:v>
                </c:pt>
                <c:pt idx="17">
                  <c:v>0.2621445</c:v>
                </c:pt>
                <c:pt idx="18">
                  <c:v>0.28148260000000003</c:v>
                </c:pt>
                <c:pt idx="19">
                  <c:v>0.34462670000000001</c:v>
                </c:pt>
                <c:pt idx="20">
                  <c:v>0.40519440000000001</c:v>
                </c:pt>
                <c:pt idx="21">
                  <c:v>0.28878470000000001</c:v>
                </c:pt>
                <c:pt idx="22">
                  <c:v>0.3141449</c:v>
                </c:pt>
                <c:pt idx="23">
                  <c:v>0.3864688</c:v>
                </c:pt>
                <c:pt idx="24">
                  <c:v>0.34525169999999999</c:v>
                </c:pt>
                <c:pt idx="25">
                  <c:v>0.39753260000000001</c:v>
                </c:pt>
                <c:pt idx="26">
                  <c:v>0.31312770000000001</c:v>
                </c:pt>
                <c:pt idx="27">
                  <c:v>0.4013738</c:v>
                </c:pt>
                <c:pt idx="28">
                  <c:v>0.25371369999999999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217-484A-BF79-197974FE47CB}"/>
            </c:ext>
          </c:extLst>
        </c:ser>
        <c:ser>
          <c:idx val="2"/>
          <c:order val="2"/>
          <c:tx>
            <c:v>upper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ad'!$E$44:$AG$44</c:f>
              <c:numCache>
                <c:formatCode>0.00</c:formatCode>
                <c:ptCount val="29"/>
                <c:pt idx="1">
                  <c:v>0.76536499999999996</c:v>
                </c:pt>
                <c:pt idx="2">
                  <c:v>0.644706</c:v>
                </c:pt>
                <c:pt idx="3">
                  <c:v>0.66883990000000004</c:v>
                </c:pt>
                <c:pt idx="4">
                  <c:v>0.54022040000000005</c:v>
                </c:pt>
                <c:pt idx="5">
                  <c:v>0.51572609999999997</c:v>
                </c:pt>
                <c:pt idx="6">
                  <c:v>0.53688060000000004</c:v>
                </c:pt>
                <c:pt idx="7">
                  <c:v>0.51624130000000001</c:v>
                </c:pt>
                <c:pt idx="8">
                  <c:v>0.59877409999999998</c:v>
                </c:pt>
                <c:pt idx="9">
                  <c:v>0.7184528</c:v>
                </c:pt>
                <c:pt idx="10">
                  <c:v>0.3724616</c:v>
                </c:pt>
                <c:pt idx="11">
                  <c:v>0.40118819999999999</c:v>
                </c:pt>
                <c:pt idx="12">
                  <c:v>0.47227479999999999</c:v>
                </c:pt>
                <c:pt idx="13">
                  <c:v>0.48919000000000001</c:v>
                </c:pt>
                <c:pt idx="14">
                  <c:v>0.50068550000000001</c:v>
                </c:pt>
                <c:pt idx="15">
                  <c:v>0.53021470000000004</c:v>
                </c:pt>
                <c:pt idx="16">
                  <c:v>0.59837099999999999</c:v>
                </c:pt>
                <c:pt idx="17">
                  <c:v>0.4513084</c:v>
                </c:pt>
                <c:pt idx="18">
                  <c:v>0.46931070000000003</c:v>
                </c:pt>
                <c:pt idx="19">
                  <c:v>0.56062500000000004</c:v>
                </c:pt>
                <c:pt idx="20">
                  <c:v>0.6207665</c:v>
                </c:pt>
                <c:pt idx="21">
                  <c:v>0.45374979999999998</c:v>
                </c:pt>
                <c:pt idx="22">
                  <c:v>0.49314970000000002</c:v>
                </c:pt>
                <c:pt idx="23">
                  <c:v>0.59837030000000002</c:v>
                </c:pt>
                <c:pt idx="24">
                  <c:v>0.51867370000000002</c:v>
                </c:pt>
                <c:pt idx="25">
                  <c:v>0.56701219999999997</c:v>
                </c:pt>
                <c:pt idx="26">
                  <c:v>0.45069969999999998</c:v>
                </c:pt>
                <c:pt idx="27">
                  <c:v>0.58080889999999996</c:v>
                </c:pt>
                <c:pt idx="28">
                  <c:v>0.41704449999999998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217-484A-BF79-197974FE4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765368"/>
        <c:axId val="699773600"/>
      </c:scatterChart>
      <c:valAx>
        <c:axId val="699765368"/>
        <c:scaling>
          <c:orientation val="minMax"/>
          <c:max val="2023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73600"/>
        <c:crosses val="autoZero"/>
        <c:crossBetween val="midCat"/>
        <c:majorUnit val="3"/>
        <c:minorUnit val="1"/>
      </c:valAx>
      <c:valAx>
        <c:axId val="699773600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jaarlijkse overlevingskans</a:t>
                </a:r>
              </a:p>
            </c:rich>
          </c:tx>
          <c:layout>
            <c:manualLayout>
              <c:xMode val="edge"/>
              <c:yMode val="edge"/>
              <c:x val="1.5625E-2"/>
              <c:y val="0.24278556089579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65368"/>
        <c:crosses val="autoZero"/>
        <c:crossBetween val="midCat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800" b="0" i="0" u="none" strike="noStrike" baseline="0">
                <a:effectLst/>
              </a:rPr>
              <a:t>Zwartkop</a:t>
            </a:r>
            <a:r>
              <a:rPr lang="nl-NL"/>
              <a:t>
overleving eerstejaars</a:t>
            </a:r>
          </a:p>
        </c:rich>
      </c:tx>
      <c:layout>
        <c:manualLayout>
          <c:xMode val="edge"/>
          <c:yMode val="edge"/>
          <c:x val="0.36081355809905208"/>
          <c:y val="1.9841610707752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37499999999999"/>
          <c:y val="0.15476250450499326"/>
          <c:w val="0.76875000000000004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BDC2-43EE-95D5-E5515110FDDF}"/>
              </c:ext>
            </c:extLst>
          </c:dPt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juv'!$E$42:$AG$42</c:f>
              <c:numCache>
                <c:formatCode>0.00</c:formatCode>
                <c:ptCount val="29"/>
                <c:pt idx="2">
                  <c:v>9.8721299999999998E-2</c:v>
                </c:pt>
                <c:pt idx="3">
                  <c:v>7.0248199999999997E-2</c:v>
                </c:pt>
                <c:pt idx="4">
                  <c:v>5.3692900000000002E-2</c:v>
                </c:pt>
                <c:pt idx="5">
                  <c:v>7.8088000000000005E-2</c:v>
                </c:pt>
                <c:pt idx="8">
                  <c:v>6.1234299999999998E-2</c:v>
                </c:pt>
                <c:pt idx="14">
                  <c:v>7.6927999999999996E-2</c:v>
                </c:pt>
                <c:pt idx="15">
                  <c:v>6.7223599999999994E-2</c:v>
                </c:pt>
                <c:pt idx="16">
                  <c:v>9.4472399999999998E-2</c:v>
                </c:pt>
                <c:pt idx="17">
                  <c:v>0.1077312</c:v>
                </c:pt>
                <c:pt idx="18">
                  <c:v>5.4120000000000001E-2</c:v>
                </c:pt>
                <c:pt idx="19">
                  <c:v>0.1012904</c:v>
                </c:pt>
                <c:pt idx="20">
                  <c:v>0.1045041</c:v>
                </c:pt>
                <c:pt idx="21">
                  <c:v>5.52437E-2</c:v>
                </c:pt>
                <c:pt idx="22">
                  <c:v>7.6495300000000002E-2</c:v>
                </c:pt>
                <c:pt idx="23">
                  <c:v>0.1050769</c:v>
                </c:pt>
                <c:pt idx="24">
                  <c:v>9.0739500000000001E-2</c:v>
                </c:pt>
                <c:pt idx="25">
                  <c:v>7.5289099999999998E-2</c:v>
                </c:pt>
                <c:pt idx="26">
                  <c:v>7.9718800000000006E-2</c:v>
                </c:pt>
                <c:pt idx="27">
                  <c:v>6.2551999999999996E-2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DC2-43EE-95D5-E5515110FDDF}"/>
            </c:ext>
          </c:extLst>
        </c:ser>
        <c:ser>
          <c:idx val="1"/>
          <c:order val="1"/>
          <c:tx>
            <c:v>lower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juv'!$E$43:$AG$43</c:f>
              <c:numCache>
                <c:formatCode>0.00</c:formatCode>
                <c:ptCount val="29"/>
                <c:pt idx="2">
                  <c:v>4.3249999999999997E-2</c:v>
                </c:pt>
                <c:pt idx="3">
                  <c:v>3.4380500000000001E-2</c:v>
                </c:pt>
                <c:pt idx="4">
                  <c:v>2.7359899999999999E-2</c:v>
                </c:pt>
                <c:pt idx="5">
                  <c:v>4.2257500000000003E-2</c:v>
                </c:pt>
                <c:pt idx="8">
                  <c:v>3.12225E-2</c:v>
                </c:pt>
                <c:pt idx="14">
                  <c:v>4.1703999999999998E-2</c:v>
                </c:pt>
                <c:pt idx="15">
                  <c:v>3.7449000000000003E-2</c:v>
                </c:pt>
                <c:pt idx="16">
                  <c:v>6.0285600000000002E-2</c:v>
                </c:pt>
                <c:pt idx="17">
                  <c:v>7.3923299999999997E-2</c:v>
                </c:pt>
                <c:pt idx="18">
                  <c:v>3.09124E-2</c:v>
                </c:pt>
                <c:pt idx="19">
                  <c:v>6.4795400000000003E-2</c:v>
                </c:pt>
                <c:pt idx="20">
                  <c:v>7.3468500000000006E-2</c:v>
                </c:pt>
                <c:pt idx="21">
                  <c:v>3.3252999999999998E-2</c:v>
                </c:pt>
                <c:pt idx="22">
                  <c:v>4.6748600000000001E-2</c:v>
                </c:pt>
                <c:pt idx="23">
                  <c:v>7.59489E-2</c:v>
                </c:pt>
                <c:pt idx="24">
                  <c:v>6.6049499999999997E-2</c:v>
                </c:pt>
                <c:pt idx="25">
                  <c:v>5.4061900000000003E-2</c:v>
                </c:pt>
                <c:pt idx="26">
                  <c:v>5.6370700000000003E-2</c:v>
                </c:pt>
                <c:pt idx="27">
                  <c:v>3.7539999999999997E-2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DC2-43EE-95D5-E5515110FDDF}"/>
            </c:ext>
          </c:extLst>
        </c:ser>
        <c:ser>
          <c:idx val="2"/>
          <c:order val="2"/>
          <c:tx>
            <c:v>upper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juv'!$E$44:$AG$44</c:f>
              <c:numCache>
                <c:formatCode>0.00</c:formatCode>
                <c:ptCount val="29"/>
                <c:pt idx="2">
                  <c:v>0.20974190000000001</c:v>
                </c:pt>
                <c:pt idx="3">
                  <c:v>0.13818030000000001</c:v>
                </c:pt>
                <c:pt idx="4">
                  <c:v>0.1026946</c:v>
                </c:pt>
                <c:pt idx="5">
                  <c:v>0.13986270000000001</c:v>
                </c:pt>
                <c:pt idx="8">
                  <c:v>0.1166213</c:v>
                </c:pt>
                <c:pt idx="14">
                  <c:v>0.13763010000000001</c:v>
                </c:pt>
                <c:pt idx="15">
                  <c:v>0.1177745</c:v>
                </c:pt>
                <c:pt idx="16">
                  <c:v>0.1450533</c:v>
                </c:pt>
                <c:pt idx="17">
                  <c:v>0.15442249999999999</c:v>
                </c:pt>
                <c:pt idx="18">
                  <c:v>9.3077499999999994E-2</c:v>
                </c:pt>
                <c:pt idx="19">
                  <c:v>0.1549353</c:v>
                </c:pt>
                <c:pt idx="20">
                  <c:v>0.14657600000000001</c:v>
                </c:pt>
                <c:pt idx="21">
                  <c:v>9.0416999999999997E-2</c:v>
                </c:pt>
                <c:pt idx="22">
                  <c:v>0.1227331</c:v>
                </c:pt>
                <c:pt idx="23">
                  <c:v>0.14363970000000001</c:v>
                </c:pt>
                <c:pt idx="24">
                  <c:v>0.1234391</c:v>
                </c:pt>
                <c:pt idx="25">
                  <c:v>0.10393520000000001</c:v>
                </c:pt>
                <c:pt idx="26">
                  <c:v>0.11159380000000001</c:v>
                </c:pt>
                <c:pt idx="27">
                  <c:v>0.102455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DC2-43EE-95D5-E5515110F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773208"/>
        <c:axId val="699769680"/>
      </c:scatterChart>
      <c:valAx>
        <c:axId val="699773208"/>
        <c:scaling>
          <c:orientation val="minMax"/>
          <c:max val="2023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69680"/>
        <c:crosses val="autoZero"/>
        <c:crossBetween val="midCat"/>
        <c:majorUnit val="3"/>
        <c:minorUnit val="1"/>
      </c:valAx>
      <c:valAx>
        <c:axId val="699769680"/>
        <c:scaling>
          <c:orientation val="minMax"/>
          <c:max val="0.4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jaarlijkse overlevingskans</a:t>
                </a:r>
              </a:p>
            </c:rich>
          </c:tx>
          <c:layout>
            <c:manualLayout>
              <c:xMode val="edge"/>
              <c:yMode val="edge"/>
              <c:x val="1.5625E-2"/>
              <c:y val="0.24278556089579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73208"/>
        <c:crosses val="autoZero"/>
        <c:crossBetween val="midCat"/>
        <c:majorUnit val="0.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Tjiftjaf
reproductie</a:t>
            </a:r>
          </a:p>
        </c:rich>
      </c:tx>
      <c:layout>
        <c:manualLayout>
          <c:xMode val="edge"/>
          <c:yMode val="edge"/>
          <c:x val="0.38244569258194261"/>
          <c:y val="1.98411443111095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22307023908701"/>
          <c:y val="0.15476250450499326"/>
          <c:w val="0.78167817759981373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8BA0-4494-9184-3813F8D07880}"/>
              </c:ext>
            </c:extLst>
          </c:dPt>
          <c:dPt>
            <c:idx val="1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8BA0-4494-9184-3813F8D07880}"/>
              </c:ext>
            </c:extLst>
          </c:dPt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reproductie!$E$45:$AH$45</c:f>
              <c:numCache>
                <c:formatCode>0.00</c:formatCode>
                <c:ptCount val="30"/>
                <c:pt idx="0">
                  <c:v>0.90910861816544697</c:v>
                </c:pt>
                <c:pt idx="1">
                  <c:v>1.5667716043091899</c:v>
                </c:pt>
                <c:pt idx="2">
                  <c:v>1.57216863328698</c:v>
                </c:pt>
                <c:pt idx="3">
                  <c:v>1.5677171534971199</c:v>
                </c:pt>
                <c:pt idx="4">
                  <c:v>1.43690567320369</c:v>
                </c:pt>
                <c:pt idx="5">
                  <c:v>1.06682827089488</c:v>
                </c:pt>
                <c:pt idx="6">
                  <c:v>1.5074612109841099</c:v>
                </c:pt>
                <c:pt idx="7">
                  <c:v>1.44614187875579</c:v>
                </c:pt>
                <c:pt idx="8">
                  <c:v>1.7578708886949499</c:v>
                </c:pt>
                <c:pt idx="9">
                  <c:v>1.4335033446674901</c:v>
                </c:pt>
                <c:pt idx="10">
                  <c:v>1.67943535504783</c:v>
                </c:pt>
                <c:pt idx="11">
                  <c:v>1.7676368418617601</c:v>
                </c:pt>
                <c:pt idx="12">
                  <c:v>1.5137322656491501</c:v>
                </c:pt>
                <c:pt idx="13">
                  <c:v>1.3279206309198299</c:v>
                </c:pt>
                <c:pt idx="14">
                  <c:v>1.7157579454985099</c:v>
                </c:pt>
                <c:pt idx="15">
                  <c:v>2.0975461746451902</c:v>
                </c:pt>
                <c:pt idx="16">
                  <c:v>1.7114062314763401</c:v>
                </c:pt>
                <c:pt idx="17">
                  <c:v>1.93102446222761</c:v>
                </c:pt>
                <c:pt idx="18">
                  <c:v>1.4960268180903</c:v>
                </c:pt>
                <c:pt idx="19">
                  <c:v>0.96678074472543596</c:v>
                </c:pt>
                <c:pt idx="20">
                  <c:v>1.58882780256976</c:v>
                </c:pt>
                <c:pt idx="21">
                  <c:v>1.3994638321235799</c:v>
                </c:pt>
                <c:pt idx="22">
                  <c:v>1.2012800524548899</c:v>
                </c:pt>
                <c:pt idx="23">
                  <c:v>1.81609716153737</c:v>
                </c:pt>
                <c:pt idx="24">
                  <c:v>1.75950137543083</c:v>
                </c:pt>
                <c:pt idx="25">
                  <c:v>1.72441021730338</c:v>
                </c:pt>
                <c:pt idx="26">
                  <c:v>1.5166459108286501</c:v>
                </c:pt>
                <c:pt idx="27">
                  <c:v>1.20547938922581</c:v>
                </c:pt>
                <c:pt idx="28">
                  <c:v>1.5065091285676899</c:v>
                </c:pt>
                <c:pt idx="29">
                  <c:v>1.2987787605422001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BA0-4494-9184-3813F8D07880}"/>
            </c:ext>
          </c:extLst>
        </c:ser>
        <c:ser>
          <c:idx val="1"/>
          <c:order val="1"/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reproductie!$E$46:$AH$46</c:f>
              <c:numCache>
                <c:formatCode>0.00</c:formatCode>
                <c:ptCount val="30"/>
                <c:pt idx="0">
                  <c:v>0.52035818801233102</c:v>
                </c:pt>
                <c:pt idx="1">
                  <c:v>1.0405424356208199</c:v>
                </c:pt>
                <c:pt idx="2">
                  <c:v>1.10522605565576</c:v>
                </c:pt>
                <c:pt idx="3">
                  <c:v>1.16319504324561</c:v>
                </c:pt>
                <c:pt idx="4">
                  <c:v>1.0799805865541099</c:v>
                </c:pt>
                <c:pt idx="5">
                  <c:v>0.76261200511231197</c:v>
                </c:pt>
                <c:pt idx="6">
                  <c:v>1.09417448026689</c:v>
                </c:pt>
                <c:pt idx="7">
                  <c:v>1.04502534977216</c:v>
                </c:pt>
                <c:pt idx="8">
                  <c:v>1.3147923390706</c:v>
                </c:pt>
                <c:pt idx="9">
                  <c:v>1.0939897983692599</c:v>
                </c:pt>
                <c:pt idx="10">
                  <c:v>1.29626379215859</c:v>
                </c:pt>
                <c:pt idx="11">
                  <c:v>1.32416243701724</c:v>
                </c:pt>
                <c:pt idx="12">
                  <c:v>1.1035264260922599</c:v>
                </c:pt>
                <c:pt idx="13">
                  <c:v>0.98759195080819695</c:v>
                </c:pt>
                <c:pt idx="14">
                  <c:v>1.2989158393700799</c:v>
                </c:pt>
                <c:pt idx="15">
                  <c:v>1.57973633931047</c:v>
                </c:pt>
                <c:pt idx="16">
                  <c:v>1.29338876071201</c:v>
                </c:pt>
                <c:pt idx="17">
                  <c:v>1.4800291709228499</c:v>
                </c:pt>
                <c:pt idx="18">
                  <c:v>1.1522112232519</c:v>
                </c:pt>
                <c:pt idx="19">
                  <c:v>0.73868838108754997</c:v>
                </c:pt>
                <c:pt idx="20">
                  <c:v>1.22058524863968</c:v>
                </c:pt>
                <c:pt idx="21">
                  <c:v>1.07209591654683</c:v>
                </c:pt>
                <c:pt idx="22">
                  <c:v>0.91856701440592103</c:v>
                </c:pt>
                <c:pt idx="23">
                  <c:v>1.39340506466109</c:v>
                </c:pt>
                <c:pt idx="24">
                  <c:v>1.31715616864829</c:v>
                </c:pt>
                <c:pt idx="25">
                  <c:v>1.3287478575164799</c:v>
                </c:pt>
                <c:pt idx="26">
                  <c:v>1.1628857508658399</c:v>
                </c:pt>
                <c:pt idx="27">
                  <c:v>0.91871725737139598</c:v>
                </c:pt>
                <c:pt idx="28">
                  <c:v>1.1524622272187901</c:v>
                </c:pt>
                <c:pt idx="29">
                  <c:v>0.996416548888299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BA0-4494-9184-3813F8D07880}"/>
            </c:ext>
          </c:extLst>
        </c:ser>
        <c:ser>
          <c:idx val="2"/>
          <c:order val="2"/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reproductie!$E$47:$AH$47</c:f>
              <c:numCache>
                <c:formatCode>0.00</c:formatCode>
                <c:ptCount val="30"/>
                <c:pt idx="0">
                  <c:v>1.60821727201711</c:v>
                </c:pt>
                <c:pt idx="1">
                  <c:v>2.3810810646268901</c:v>
                </c:pt>
                <c:pt idx="2">
                  <c:v>2.24584727714196</c:v>
                </c:pt>
                <c:pt idx="3">
                  <c:v>2.1200672633366602</c:v>
                </c:pt>
                <c:pt idx="4">
                  <c:v>1.91707568724563</c:v>
                </c:pt>
                <c:pt idx="5">
                  <c:v>1.49616811255101</c:v>
                </c:pt>
                <c:pt idx="6">
                  <c:v>2.0844937131755001</c:v>
                </c:pt>
                <c:pt idx="7">
                  <c:v>2.0087016367005801</c:v>
                </c:pt>
                <c:pt idx="8">
                  <c:v>2.3584242532497202</c:v>
                </c:pt>
                <c:pt idx="9">
                  <c:v>1.8833779730176401</c:v>
                </c:pt>
                <c:pt idx="10">
                  <c:v>2.1820954527387801</c:v>
                </c:pt>
                <c:pt idx="11">
                  <c:v>2.3673260029852301</c:v>
                </c:pt>
                <c:pt idx="12">
                  <c:v>2.0837481732220899</c:v>
                </c:pt>
                <c:pt idx="13">
                  <c:v>1.7902712720383001</c:v>
                </c:pt>
                <c:pt idx="14">
                  <c:v>2.2732681865437998</c:v>
                </c:pt>
                <c:pt idx="15">
                  <c:v>2.79485146289792</c:v>
                </c:pt>
                <c:pt idx="16">
                  <c:v>2.2714502402988899</c:v>
                </c:pt>
                <c:pt idx="17">
                  <c:v>2.5280153767074101</c:v>
                </c:pt>
                <c:pt idx="18">
                  <c:v>1.94795231214718</c:v>
                </c:pt>
                <c:pt idx="19">
                  <c:v>1.26774669147666</c:v>
                </c:pt>
                <c:pt idx="20">
                  <c:v>2.0737741223753101</c:v>
                </c:pt>
                <c:pt idx="21">
                  <c:v>1.8314749526090599</c:v>
                </c:pt>
                <c:pt idx="22">
                  <c:v>1.57467980761515</c:v>
                </c:pt>
                <c:pt idx="23">
                  <c:v>2.3742060592622298</c:v>
                </c:pt>
                <c:pt idx="24">
                  <c:v>2.3589153951214001</c:v>
                </c:pt>
                <c:pt idx="25">
                  <c:v>2.2443260812318502</c:v>
                </c:pt>
                <c:pt idx="26">
                  <c:v>1.9835179762019901</c:v>
                </c:pt>
                <c:pt idx="27">
                  <c:v>1.5855162645591001</c:v>
                </c:pt>
                <c:pt idx="28">
                  <c:v>1.9748599155387101</c:v>
                </c:pt>
                <c:pt idx="29">
                  <c:v>1.69718433700153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BA0-4494-9184-3813F8D07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772032"/>
        <c:axId val="699775560"/>
      </c:scatterChart>
      <c:valAx>
        <c:axId val="699772032"/>
        <c:scaling>
          <c:orientation val="minMax"/>
          <c:max val="2024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75560"/>
        <c:crosses val="autoZero"/>
        <c:crossBetween val="midCat"/>
        <c:majorUnit val="3"/>
        <c:minorUnit val="1"/>
      </c:valAx>
      <c:valAx>
        <c:axId val="699775560"/>
        <c:scaling>
          <c:orientation val="minMax"/>
          <c:max val="3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reproductie-index</a:t>
                </a:r>
              </a:p>
            </c:rich>
          </c:tx>
          <c:layout>
            <c:manualLayout>
              <c:xMode val="edge"/>
              <c:yMode val="edge"/>
              <c:x val="1.5673859880142971E-2"/>
              <c:y val="0.3412710747401116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72032"/>
        <c:crosses val="autoZero"/>
        <c:crossBetween val="midCat"/>
        <c:majorUnit val="0.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800" b="0" i="0" u="none" strike="noStrike" baseline="0">
                <a:effectLst/>
              </a:rPr>
              <a:t>Tjiftjaf</a:t>
            </a:r>
            <a:r>
              <a:rPr lang="nl-NL"/>
              <a:t>
overleving adult</a:t>
            </a:r>
          </a:p>
        </c:rich>
      </c:tx>
      <c:layout>
        <c:manualLayout>
          <c:xMode val="edge"/>
          <c:yMode val="edge"/>
          <c:x val="0.36081355809905208"/>
          <c:y val="1.9841610707752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37499999999999"/>
          <c:y val="0.15476250450499326"/>
          <c:w val="0.76875000000000004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20A1-4E07-A642-ED21E682C03A}"/>
              </c:ext>
            </c:extLst>
          </c:dPt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ad'!$E$45:$AG$45</c:f>
              <c:numCache>
                <c:formatCode>0.00</c:formatCode>
                <c:ptCount val="29"/>
                <c:pt idx="1">
                  <c:v>0.28449740000000001</c:v>
                </c:pt>
                <c:pt idx="2">
                  <c:v>0.41561320000000002</c:v>
                </c:pt>
                <c:pt idx="3">
                  <c:v>0.45266699999999999</c:v>
                </c:pt>
                <c:pt idx="4">
                  <c:v>0.18230769999999999</c:v>
                </c:pt>
                <c:pt idx="5">
                  <c:v>0.38686730000000003</c:v>
                </c:pt>
                <c:pt idx="6">
                  <c:v>0.1855492</c:v>
                </c:pt>
                <c:pt idx="7">
                  <c:v>0.47736060000000002</c:v>
                </c:pt>
                <c:pt idx="8">
                  <c:v>0.39584170000000002</c:v>
                </c:pt>
                <c:pt idx="9">
                  <c:v>0.43558580000000002</c:v>
                </c:pt>
                <c:pt idx="10">
                  <c:v>0.139071</c:v>
                </c:pt>
                <c:pt idx="11">
                  <c:v>0.33443129999999999</c:v>
                </c:pt>
                <c:pt idx="12">
                  <c:v>0.31436059999999999</c:v>
                </c:pt>
                <c:pt idx="13">
                  <c:v>0.43213119999999999</c:v>
                </c:pt>
                <c:pt idx="14">
                  <c:v>0.31181599999999998</c:v>
                </c:pt>
                <c:pt idx="15">
                  <c:v>0.29395169999999998</c:v>
                </c:pt>
                <c:pt idx="16">
                  <c:v>0.37821850000000001</c:v>
                </c:pt>
                <c:pt idx="17">
                  <c:v>0.35716100000000001</c:v>
                </c:pt>
                <c:pt idx="18">
                  <c:v>0.25326100000000001</c:v>
                </c:pt>
                <c:pt idx="19">
                  <c:v>0.30170400000000003</c:v>
                </c:pt>
                <c:pt idx="20">
                  <c:v>0.31210850000000001</c:v>
                </c:pt>
                <c:pt idx="21">
                  <c:v>0.29419329999999999</c:v>
                </c:pt>
                <c:pt idx="22">
                  <c:v>0.26263229999999999</c:v>
                </c:pt>
                <c:pt idx="23">
                  <c:v>0.19871369999999999</c:v>
                </c:pt>
                <c:pt idx="24">
                  <c:v>0.441523</c:v>
                </c:pt>
                <c:pt idx="25">
                  <c:v>0.31268380000000001</c:v>
                </c:pt>
                <c:pt idx="26">
                  <c:v>0.34187430000000002</c:v>
                </c:pt>
                <c:pt idx="27">
                  <c:v>0.37930229999999998</c:v>
                </c:pt>
                <c:pt idx="28">
                  <c:v>0.36550300000000002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A1-4E07-A642-ED21E682C03A}"/>
            </c:ext>
          </c:extLst>
        </c:ser>
        <c:ser>
          <c:idx val="1"/>
          <c:order val="1"/>
          <c:tx>
            <c:v>lower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ad'!$E$46:$AG$46</c:f>
              <c:numCache>
                <c:formatCode>0.00</c:formatCode>
                <c:ptCount val="29"/>
                <c:pt idx="1">
                  <c:v>0.14173749999999999</c:v>
                </c:pt>
                <c:pt idx="2">
                  <c:v>0.28664529999999999</c:v>
                </c:pt>
                <c:pt idx="3">
                  <c:v>0.3463155</c:v>
                </c:pt>
                <c:pt idx="4">
                  <c:v>0.13301109999999999</c:v>
                </c:pt>
                <c:pt idx="5">
                  <c:v>0.27594109999999999</c:v>
                </c:pt>
                <c:pt idx="6">
                  <c:v>0.12061429999999999</c:v>
                </c:pt>
                <c:pt idx="7">
                  <c:v>0.34838580000000002</c:v>
                </c:pt>
                <c:pt idx="8">
                  <c:v>0.30198950000000002</c:v>
                </c:pt>
                <c:pt idx="9">
                  <c:v>0.34678199999999998</c:v>
                </c:pt>
                <c:pt idx="10">
                  <c:v>0.1020562</c:v>
                </c:pt>
                <c:pt idx="11">
                  <c:v>0.2482762</c:v>
                </c:pt>
                <c:pt idx="12">
                  <c:v>0.22803109999999999</c:v>
                </c:pt>
                <c:pt idx="13">
                  <c:v>0.33145239999999998</c:v>
                </c:pt>
                <c:pt idx="14">
                  <c:v>0.23649100000000001</c:v>
                </c:pt>
                <c:pt idx="15">
                  <c:v>0.2212742</c:v>
                </c:pt>
                <c:pt idx="16">
                  <c:v>0.28838829999999999</c:v>
                </c:pt>
                <c:pt idx="17">
                  <c:v>0.2818618</c:v>
                </c:pt>
                <c:pt idx="18">
                  <c:v>0.1962508</c:v>
                </c:pt>
                <c:pt idx="19">
                  <c:v>0.2382724</c:v>
                </c:pt>
                <c:pt idx="20">
                  <c:v>0.24861900000000001</c:v>
                </c:pt>
                <c:pt idx="21">
                  <c:v>0.23066200000000001</c:v>
                </c:pt>
                <c:pt idx="22">
                  <c:v>0.20299329999999999</c:v>
                </c:pt>
                <c:pt idx="23">
                  <c:v>0.14739379999999999</c:v>
                </c:pt>
                <c:pt idx="24">
                  <c:v>0.34315469999999998</c:v>
                </c:pt>
                <c:pt idx="25">
                  <c:v>0.2503263</c:v>
                </c:pt>
                <c:pt idx="26">
                  <c:v>0.27803410000000001</c:v>
                </c:pt>
                <c:pt idx="27">
                  <c:v>0.3095754</c:v>
                </c:pt>
                <c:pt idx="28">
                  <c:v>0.29028799999999999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A1-4E07-A642-ED21E682C03A}"/>
            </c:ext>
          </c:extLst>
        </c:ser>
        <c:ser>
          <c:idx val="2"/>
          <c:order val="2"/>
          <c:tx>
            <c:v>upper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ad'!$E$47:$AG$47</c:f>
              <c:numCache>
                <c:formatCode>0.00</c:formatCode>
                <c:ptCount val="29"/>
                <c:pt idx="1">
                  <c:v>0.4891045</c:v>
                </c:pt>
                <c:pt idx="2">
                  <c:v>0.55727669999999996</c:v>
                </c:pt>
                <c:pt idx="3">
                  <c:v>0.56352329999999995</c:v>
                </c:pt>
                <c:pt idx="4">
                  <c:v>0.2447175</c:v>
                </c:pt>
                <c:pt idx="5">
                  <c:v>0.51091980000000004</c:v>
                </c:pt>
                <c:pt idx="6">
                  <c:v>0.27452929999999998</c:v>
                </c:pt>
                <c:pt idx="7">
                  <c:v>0.60942680000000005</c:v>
                </c:pt>
                <c:pt idx="8">
                  <c:v>0.49804959999999998</c:v>
                </c:pt>
                <c:pt idx="9">
                  <c:v>0.52872359999999996</c:v>
                </c:pt>
                <c:pt idx="10">
                  <c:v>0.1867192</c:v>
                </c:pt>
                <c:pt idx="11">
                  <c:v>0.43325229999999998</c:v>
                </c:pt>
                <c:pt idx="12">
                  <c:v>0.41577069999999999</c:v>
                </c:pt>
                <c:pt idx="13">
                  <c:v>0.53874739999999999</c:v>
                </c:pt>
                <c:pt idx="14">
                  <c:v>0.3986074</c:v>
                </c:pt>
                <c:pt idx="15">
                  <c:v>0.37888579999999999</c:v>
                </c:pt>
                <c:pt idx="16">
                  <c:v>0.47726350000000001</c:v>
                </c:pt>
                <c:pt idx="17">
                  <c:v>0.44024449999999998</c:v>
                </c:pt>
                <c:pt idx="18">
                  <c:v>0.32023400000000002</c:v>
                </c:pt>
                <c:pt idx="19">
                  <c:v>0.37373689999999998</c:v>
                </c:pt>
                <c:pt idx="20">
                  <c:v>0.38353540000000003</c:v>
                </c:pt>
                <c:pt idx="21">
                  <c:v>0.3668785</c:v>
                </c:pt>
                <c:pt idx="22">
                  <c:v>0.33248369999999999</c:v>
                </c:pt>
                <c:pt idx="23">
                  <c:v>0.262403</c:v>
                </c:pt>
                <c:pt idx="24">
                  <c:v>0.54470529999999995</c:v>
                </c:pt>
                <c:pt idx="25">
                  <c:v>0.38264629999999999</c:v>
                </c:pt>
                <c:pt idx="26">
                  <c:v>0.41200769999999998</c:v>
                </c:pt>
                <c:pt idx="27">
                  <c:v>0.45439800000000002</c:v>
                </c:pt>
                <c:pt idx="28">
                  <c:v>0.44790720000000001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0A1-4E07-A642-ED21E682C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774384"/>
        <c:axId val="699763408"/>
      </c:scatterChart>
      <c:valAx>
        <c:axId val="699774384"/>
        <c:scaling>
          <c:orientation val="minMax"/>
          <c:max val="2023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63408"/>
        <c:crosses val="autoZero"/>
        <c:crossBetween val="midCat"/>
        <c:majorUnit val="3"/>
        <c:minorUnit val="1"/>
      </c:valAx>
      <c:valAx>
        <c:axId val="699763408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jaarlijkse overlevingskans</a:t>
                </a:r>
              </a:p>
            </c:rich>
          </c:tx>
          <c:layout>
            <c:manualLayout>
              <c:xMode val="edge"/>
              <c:yMode val="edge"/>
              <c:x val="1.5625E-2"/>
              <c:y val="0.24278556089579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74384"/>
        <c:crosses val="autoZero"/>
        <c:crossBetween val="midCat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800" b="0" i="0" u="none" strike="noStrike" baseline="0">
                <a:effectLst/>
              </a:rPr>
              <a:t>Tjiftjaf</a:t>
            </a:r>
            <a:r>
              <a:rPr lang="nl-NL"/>
              <a:t>
overleving eerstejaars</a:t>
            </a:r>
          </a:p>
        </c:rich>
      </c:tx>
      <c:layout>
        <c:manualLayout>
          <c:xMode val="edge"/>
          <c:yMode val="edge"/>
          <c:x val="0.36081355809905208"/>
          <c:y val="1.9841610707752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37499999999999"/>
          <c:y val="0.15476250450499326"/>
          <c:w val="0.76875000000000004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juv'!$E$45:$AG$45</c:f>
              <c:numCache>
                <c:formatCode>0.00</c:formatCode>
                <c:ptCount val="29"/>
                <c:pt idx="0">
                  <c:v>6.1840699999999998E-2</c:v>
                </c:pt>
                <c:pt idx="1">
                  <c:v>0.18673219999999999</c:v>
                </c:pt>
                <c:pt idx="2">
                  <c:v>9.2498800000000006E-2</c:v>
                </c:pt>
                <c:pt idx="3">
                  <c:v>8.1583699999999995E-2</c:v>
                </c:pt>
                <c:pt idx="5">
                  <c:v>5.3611600000000002E-2</c:v>
                </c:pt>
                <c:pt idx="6">
                  <c:v>6.3063400000000006E-2</c:v>
                </c:pt>
                <c:pt idx="7">
                  <c:v>7.1460200000000001E-2</c:v>
                </c:pt>
                <c:pt idx="8">
                  <c:v>7.4909000000000003E-2</c:v>
                </c:pt>
                <c:pt idx="9">
                  <c:v>9.6389900000000001E-2</c:v>
                </c:pt>
                <c:pt idx="12">
                  <c:v>6.1920299999999998E-2</c:v>
                </c:pt>
                <c:pt idx="13">
                  <c:v>5.4072200000000001E-2</c:v>
                </c:pt>
                <c:pt idx="14">
                  <c:v>5.8118700000000002E-2</c:v>
                </c:pt>
                <c:pt idx="16">
                  <c:v>9.4721600000000003E-2</c:v>
                </c:pt>
                <c:pt idx="17">
                  <c:v>7.7496200000000001E-2</c:v>
                </c:pt>
                <c:pt idx="18">
                  <c:v>6.4789899999999997E-2</c:v>
                </c:pt>
                <c:pt idx="19">
                  <c:v>7.8654399999999999E-2</c:v>
                </c:pt>
                <c:pt idx="20">
                  <c:v>7.93489E-2</c:v>
                </c:pt>
                <c:pt idx="22">
                  <c:v>7.5752399999999998E-2</c:v>
                </c:pt>
                <c:pt idx="24">
                  <c:v>0.10700519999999999</c:v>
                </c:pt>
                <c:pt idx="25">
                  <c:v>6.8653699999999998E-2</c:v>
                </c:pt>
                <c:pt idx="26">
                  <c:v>6.3499799999999995E-2</c:v>
                </c:pt>
                <c:pt idx="27">
                  <c:v>8.3068699999999995E-2</c:v>
                </c:pt>
                <c:pt idx="28">
                  <c:v>5.5279099999999998E-2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63-44E8-87F3-7A004F9D8BB2}"/>
            </c:ext>
          </c:extLst>
        </c:ser>
        <c:ser>
          <c:idx val="1"/>
          <c:order val="1"/>
          <c:tx>
            <c:v>lower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juv'!$E$46:$AG$46</c:f>
              <c:numCache>
                <c:formatCode>0.00</c:formatCode>
                <c:ptCount val="29"/>
                <c:pt idx="0">
                  <c:v>8.0683000000000005E-3</c:v>
                </c:pt>
                <c:pt idx="1">
                  <c:v>9.2012700000000003E-2</c:v>
                </c:pt>
                <c:pt idx="2">
                  <c:v>6.2653100000000003E-2</c:v>
                </c:pt>
                <c:pt idx="3">
                  <c:v>5.8556299999999999E-2</c:v>
                </c:pt>
                <c:pt idx="5">
                  <c:v>3.0245600000000001E-2</c:v>
                </c:pt>
                <c:pt idx="6">
                  <c:v>4.12545E-2</c:v>
                </c:pt>
                <c:pt idx="7">
                  <c:v>4.5860400000000003E-2</c:v>
                </c:pt>
                <c:pt idx="8">
                  <c:v>5.3856399999999999E-2</c:v>
                </c:pt>
                <c:pt idx="9">
                  <c:v>7.1821700000000002E-2</c:v>
                </c:pt>
                <c:pt idx="12">
                  <c:v>3.8811100000000001E-2</c:v>
                </c:pt>
                <c:pt idx="13">
                  <c:v>3.38549E-2</c:v>
                </c:pt>
                <c:pt idx="14">
                  <c:v>3.9259099999999998E-2</c:v>
                </c:pt>
                <c:pt idx="16">
                  <c:v>6.9702299999999995E-2</c:v>
                </c:pt>
                <c:pt idx="17">
                  <c:v>5.7950700000000001E-2</c:v>
                </c:pt>
                <c:pt idx="18">
                  <c:v>4.63487E-2</c:v>
                </c:pt>
                <c:pt idx="19">
                  <c:v>5.6303800000000001E-2</c:v>
                </c:pt>
                <c:pt idx="20">
                  <c:v>5.9159400000000001E-2</c:v>
                </c:pt>
                <c:pt idx="22">
                  <c:v>5.4373699999999997E-2</c:v>
                </c:pt>
                <c:pt idx="24">
                  <c:v>8.0221500000000001E-2</c:v>
                </c:pt>
                <c:pt idx="25">
                  <c:v>5.2420399999999999E-2</c:v>
                </c:pt>
                <c:pt idx="26">
                  <c:v>4.6701800000000002E-2</c:v>
                </c:pt>
                <c:pt idx="27">
                  <c:v>6.1053999999999997E-2</c:v>
                </c:pt>
                <c:pt idx="28">
                  <c:v>3.7979600000000002E-2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C63-44E8-87F3-7A004F9D8BB2}"/>
            </c:ext>
          </c:extLst>
        </c:ser>
        <c:ser>
          <c:idx val="2"/>
          <c:order val="2"/>
          <c:tx>
            <c:v>upper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juv'!$E$47:$AG$47</c:f>
              <c:numCache>
                <c:formatCode>0.00</c:formatCode>
                <c:ptCount val="29"/>
                <c:pt idx="0">
                  <c:v>0.34819090000000003</c:v>
                </c:pt>
                <c:pt idx="1">
                  <c:v>0.34220879999999998</c:v>
                </c:pt>
                <c:pt idx="2">
                  <c:v>0.13452159999999999</c:v>
                </c:pt>
                <c:pt idx="3">
                  <c:v>0.1125838</c:v>
                </c:pt>
                <c:pt idx="5">
                  <c:v>9.3292200000000006E-2</c:v>
                </c:pt>
                <c:pt idx="6">
                  <c:v>9.5255900000000004E-2</c:v>
                </c:pt>
                <c:pt idx="7">
                  <c:v>0.1097069</c:v>
                </c:pt>
                <c:pt idx="8">
                  <c:v>0.1032926</c:v>
                </c:pt>
                <c:pt idx="9">
                  <c:v>0.12820129999999999</c:v>
                </c:pt>
                <c:pt idx="12">
                  <c:v>9.7394900000000006E-2</c:v>
                </c:pt>
                <c:pt idx="13">
                  <c:v>8.5296899999999995E-2</c:v>
                </c:pt>
                <c:pt idx="14">
                  <c:v>8.5234500000000005E-2</c:v>
                </c:pt>
                <c:pt idx="16">
                  <c:v>0.12749060000000001</c:v>
                </c:pt>
                <c:pt idx="17">
                  <c:v>0.1029138</c:v>
                </c:pt>
                <c:pt idx="18">
                  <c:v>8.9876800000000007E-2</c:v>
                </c:pt>
                <c:pt idx="19">
                  <c:v>0.1088539</c:v>
                </c:pt>
                <c:pt idx="20">
                  <c:v>0.1056549</c:v>
                </c:pt>
                <c:pt idx="22">
                  <c:v>0.1046069</c:v>
                </c:pt>
                <c:pt idx="24">
                  <c:v>0.14135690000000001</c:v>
                </c:pt>
                <c:pt idx="25">
                  <c:v>8.9439699999999997E-2</c:v>
                </c:pt>
                <c:pt idx="26">
                  <c:v>8.5795999999999997E-2</c:v>
                </c:pt>
                <c:pt idx="27">
                  <c:v>0.11207399999999999</c:v>
                </c:pt>
                <c:pt idx="28">
                  <c:v>7.9804600000000003E-2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C63-44E8-87F3-7A004F9D8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765760"/>
        <c:axId val="699764192"/>
      </c:scatterChart>
      <c:valAx>
        <c:axId val="699765760"/>
        <c:scaling>
          <c:orientation val="minMax"/>
          <c:max val="2023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64192"/>
        <c:crosses val="autoZero"/>
        <c:crossBetween val="midCat"/>
        <c:majorUnit val="3"/>
        <c:minorUnit val="1"/>
      </c:valAx>
      <c:valAx>
        <c:axId val="699764192"/>
        <c:scaling>
          <c:orientation val="minMax"/>
          <c:max val="0.4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jaarlijkse overlevingskans</a:t>
                </a:r>
              </a:p>
            </c:rich>
          </c:tx>
          <c:layout>
            <c:manualLayout>
              <c:xMode val="edge"/>
              <c:yMode val="edge"/>
              <c:x val="1.5625E-2"/>
              <c:y val="0.24278556089579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65760"/>
        <c:crosses val="autoZero"/>
        <c:crossBetween val="midCat"/>
        <c:majorUnit val="0.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Fitis
reproductie</a:t>
            </a:r>
          </a:p>
        </c:rich>
      </c:tx>
      <c:layout>
        <c:manualLayout>
          <c:xMode val="edge"/>
          <c:yMode val="edge"/>
          <c:x val="0.38244569258194261"/>
          <c:y val="1.98411443111095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22307023908701"/>
          <c:y val="0.15476250450499326"/>
          <c:w val="0.78167817759981373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FDCE-4470-9575-259559B841CB}"/>
              </c:ext>
            </c:extLst>
          </c:dPt>
          <c:dPt>
            <c:idx val="1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FDCE-4470-9575-259559B841CB}"/>
              </c:ext>
            </c:extLst>
          </c:dPt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reproductie!$E$48:$AH$48</c:f>
              <c:numCache>
                <c:formatCode>0.00</c:formatCode>
                <c:ptCount val="30"/>
                <c:pt idx="0">
                  <c:v>0.75182427709050603</c:v>
                </c:pt>
                <c:pt idx="1">
                  <c:v>1.68446216426552</c:v>
                </c:pt>
                <c:pt idx="2">
                  <c:v>1.5017725457791999</c:v>
                </c:pt>
                <c:pt idx="3">
                  <c:v>1.2006237279499601</c:v>
                </c:pt>
                <c:pt idx="4">
                  <c:v>1.3390925827298401</c:v>
                </c:pt>
                <c:pt idx="5">
                  <c:v>1.31162034576465</c:v>
                </c:pt>
                <c:pt idx="6">
                  <c:v>1.0795745392057401</c:v>
                </c:pt>
                <c:pt idx="7">
                  <c:v>1.0162026167954099</c:v>
                </c:pt>
                <c:pt idx="8">
                  <c:v>1.3649594107212499</c:v>
                </c:pt>
                <c:pt idx="9">
                  <c:v>1.22415080611579</c:v>
                </c:pt>
                <c:pt idx="10">
                  <c:v>1.24727689379595</c:v>
                </c:pt>
                <c:pt idx="11">
                  <c:v>1.139262071788</c:v>
                </c:pt>
                <c:pt idx="12">
                  <c:v>1.15106211166077</c:v>
                </c:pt>
                <c:pt idx="13">
                  <c:v>0.84823158592026504</c:v>
                </c:pt>
                <c:pt idx="14">
                  <c:v>1.02243080434568</c:v>
                </c:pt>
                <c:pt idx="15">
                  <c:v>1.4361225994933999</c:v>
                </c:pt>
                <c:pt idx="16">
                  <c:v>0.90172160376678601</c:v>
                </c:pt>
                <c:pt idx="17">
                  <c:v>0.932348852396093</c:v>
                </c:pt>
                <c:pt idx="18">
                  <c:v>1.1693423365095399</c:v>
                </c:pt>
                <c:pt idx="19">
                  <c:v>1.1628229884422101</c:v>
                </c:pt>
                <c:pt idx="20">
                  <c:v>0.98064411667925999</c:v>
                </c:pt>
                <c:pt idx="21">
                  <c:v>1.21933101952559</c:v>
                </c:pt>
                <c:pt idx="22">
                  <c:v>0.88630851569277502</c:v>
                </c:pt>
                <c:pt idx="23">
                  <c:v>0.86337276899381199</c:v>
                </c:pt>
                <c:pt idx="24">
                  <c:v>1.3238197670287799</c:v>
                </c:pt>
                <c:pt idx="25">
                  <c:v>1.1326291533470301</c:v>
                </c:pt>
                <c:pt idx="26">
                  <c:v>0.88741231371420803</c:v>
                </c:pt>
                <c:pt idx="27">
                  <c:v>0.72739487146801995</c:v>
                </c:pt>
                <c:pt idx="28">
                  <c:v>1.1149177515036901</c:v>
                </c:pt>
                <c:pt idx="29">
                  <c:v>0.65300429964346896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DCE-4470-9575-259559B841CB}"/>
            </c:ext>
          </c:extLst>
        </c:ser>
        <c:ser>
          <c:idx val="1"/>
          <c:order val="1"/>
          <c:tx>
            <c:v>lower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reproductie!$E$49:$AH$49</c:f>
              <c:numCache>
                <c:formatCode>0.00</c:formatCode>
                <c:ptCount val="30"/>
                <c:pt idx="0">
                  <c:v>0.55095927258408905</c:v>
                </c:pt>
                <c:pt idx="1">
                  <c:v>1.26562840766304</c:v>
                </c:pt>
                <c:pt idx="2">
                  <c:v>1.1391301124757001</c:v>
                </c:pt>
                <c:pt idx="3">
                  <c:v>0.911128985534853</c:v>
                </c:pt>
                <c:pt idx="4">
                  <c:v>1.0170723890207101</c:v>
                </c:pt>
                <c:pt idx="5">
                  <c:v>1.0066865753682801</c:v>
                </c:pt>
                <c:pt idx="6">
                  <c:v>0.82568502181238002</c:v>
                </c:pt>
                <c:pt idx="7">
                  <c:v>0.76781128473094995</c:v>
                </c:pt>
                <c:pt idx="8">
                  <c:v>1.03601515092693</c:v>
                </c:pt>
                <c:pt idx="9">
                  <c:v>0.93996514265111097</c:v>
                </c:pt>
                <c:pt idx="10">
                  <c:v>0.95892679912460399</c:v>
                </c:pt>
                <c:pt idx="11">
                  <c:v>0.87848714101300696</c:v>
                </c:pt>
                <c:pt idx="12">
                  <c:v>0.87644417660001395</c:v>
                </c:pt>
                <c:pt idx="13">
                  <c:v>0.63605484331044804</c:v>
                </c:pt>
                <c:pt idx="14">
                  <c:v>0.77613550492889005</c:v>
                </c:pt>
                <c:pt idx="15">
                  <c:v>1.1004077877101499</c:v>
                </c:pt>
                <c:pt idx="16">
                  <c:v>0.68385950231443504</c:v>
                </c:pt>
                <c:pt idx="17">
                  <c:v>0.70590575492398799</c:v>
                </c:pt>
                <c:pt idx="18">
                  <c:v>0.89064168138141597</c:v>
                </c:pt>
                <c:pt idx="19">
                  <c:v>0.87890674592610196</c:v>
                </c:pt>
                <c:pt idx="20">
                  <c:v>0.73410877237551697</c:v>
                </c:pt>
                <c:pt idx="21">
                  <c:v>0.912425204182156</c:v>
                </c:pt>
                <c:pt idx="22">
                  <c:v>0.66368250925861505</c:v>
                </c:pt>
                <c:pt idx="23">
                  <c:v>0.64479495455279101</c:v>
                </c:pt>
                <c:pt idx="24">
                  <c:v>0.97678029070460604</c:v>
                </c:pt>
                <c:pt idx="25">
                  <c:v>0.83163475380966401</c:v>
                </c:pt>
                <c:pt idx="26">
                  <c:v>0.65162190416348897</c:v>
                </c:pt>
                <c:pt idx="27">
                  <c:v>0.52049250742820896</c:v>
                </c:pt>
                <c:pt idx="28">
                  <c:v>0.80669455146452795</c:v>
                </c:pt>
                <c:pt idx="29">
                  <c:v>0.45679346630295498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DCE-4470-9575-259559B841CB}"/>
            </c:ext>
          </c:extLst>
        </c:ser>
        <c:ser>
          <c:idx val="2"/>
          <c:order val="2"/>
          <c:tx>
            <c:v>upper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reproductie!$E$50:$AH$50</c:f>
              <c:numCache>
                <c:formatCode>0.00</c:formatCode>
                <c:ptCount val="30"/>
                <c:pt idx="0">
                  <c:v>1.0266617463152701</c:v>
                </c:pt>
                <c:pt idx="1">
                  <c:v>2.2464254328481901</c:v>
                </c:pt>
                <c:pt idx="2">
                  <c:v>1.98268427964439</c:v>
                </c:pt>
                <c:pt idx="3">
                  <c:v>1.5839563853284599</c:v>
                </c:pt>
                <c:pt idx="4">
                  <c:v>1.76533514979477</c:v>
                </c:pt>
                <c:pt idx="5">
                  <c:v>1.7108884050083599</c:v>
                </c:pt>
                <c:pt idx="6">
                  <c:v>1.4127038429816801</c:v>
                </c:pt>
                <c:pt idx="7">
                  <c:v>1.3459143024449001</c:v>
                </c:pt>
                <c:pt idx="8">
                  <c:v>1.80079244476346</c:v>
                </c:pt>
                <c:pt idx="9">
                  <c:v>1.5957199471527701</c:v>
                </c:pt>
                <c:pt idx="10">
                  <c:v>1.62364053880546</c:v>
                </c:pt>
                <c:pt idx="11">
                  <c:v>1.47834600880253</c:v>
                </c:pt>
                <c:pt idx="12">
                  <c:v>1.5125690919761401</c:v>
                </c:pt>
                <c:pt idx="13">
                  <c:v>1.1310887961829701</c:v>
                </c:pt>
                <c:pt idx="14">
                  <c:v>1.3475218067443799</c:v>
                </c:pt>
                <c:pt idx="15">
                  <c:v>1.8763993726657999</c:v>
                </c:pt>
                <c:pt idx="16">
                  <c:v>1.1893741174916801</c:v>
                </c:pt>
                <c:pt idx="17">
                  <c:v>1.2317523719386501</c:v>
                </c:pt>
                <c:pt idx="18">
                  <c:v>1.5366461967659499</c:v>
                </c:pt>
                <c:pt idx="19">
                  <c:v>1.5397484853535199</c:v>
                </c:pt>
                <c:pt idx="20">
                  <c:v>1.3105539058646001</c:v>
                </c:pt>
                <c:pt idx="21">
                  <c:v>1.6309154248412701</c:v>
                </c:pt>
                <c:pt idx="22">
                  <c:v>1.1839025826299301</c:v>
                </c:pt>
                <c:pt idx="23">
                  <c:v>1.1563243761495401</c:v>
                </c:pt>
                <c:pt idx="24">
                  <c:v>1.79710046139347</c:v>
                </c:pt>
                <c:pt idx="25">
                  <c:v>1.54398772409527</c:v>
                </c:pt>
                <c:pt idx="26">
                  <c:v>1.2083297843823599</c:v>
                </c:pt>
                <c:pt idx="27">
                  <c:v>1.01493419746263</c:v>
                </c:pt>
                <c:pt idx="28">
                  <c:v>1.54199851796418</c:v>
                </c:pt>
                <c:pt idx="29">
                  <c:v>0.93061734795386097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DCE-4470-9575-259559B84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771640"/>
        <c:axId val="699767328"/>
      </c:scatterChart>
      <c:valAx>
        <c:axId val="699771640"/>
        <c:scaling>
          <c:orientation val="minMax"/>
          <c:max val="2024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67328"/>
        <c:crosses val="autoZero"/>
        <c:crossBetween val="midCat"/>
        <c:majorUnit val="3"/>
        <c:minorUnit val="1"/>
      </c:valAx>
      <c:valAx>
        <c:axId val="699767328"/>
        <c:scaling>
          <c:orientation val="minMax"/>
          <c:max val="2.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reproductie-index</a:t>
                </a:r>
              </a:p>
            </c:rich>
          </c:tx>
          <c:layout>
            <c:manualLayout>
              <c:xMode val="edge"/>
              <c:yMode val="edge"/>
              <c:x val="1.5673859880142971E-2"/>
              <c:y val="0.3412710747401116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71640"/>
        <c:crosses val="autoZero"/>
        <c:crossBetween val="midCat"/>
        <c:majorUnit val="0.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800" b="0" i="0" u="none" strike="noStrike" baseline="0">
                <a:effectLst/>
              </a:rPr>
              <a:t>Fitis</a:t>
            </a:r>
            <a:r>
              <a:rPr lang="nl-NL"/>
              <a:t>
overleving adult</a:t>
            </a:r>
          </a:p>
        </c:rich>
      </c:tx>
      <c:layout>
        <c:manualLayout>
          <c:xMode val="edge"/>
          <c:yMode val="edge"/>
          <c:x val="0.36081355809905208"/>
          <c:y val="1.9841610707752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37499999999999"/>
          <c:y val="0.15476250450499326"/>
          <c:w val="0.76875000000000004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D100-4EF2-BA8D-A3463ED5E27C}"/>
              </c:ext>
            </c:extLst>
          </c:dPt>
          <c:dPt>
            <c:idx val="1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D100-4EF2-BA8D-A3463ED5E27C}"/>
              </c:ext>
            </c:extLst>
          </c:dPt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ad'!$E$48:$AG$48</c:f>
              <c:numCache>
                <c:formatCode>0.00</c:formatCode>
                <c:ptCount val="29"/>
                <c:pt idx="0">
                  <c:v>0.17180019999999999</c:v>
                </c:pt>
                <c:pt idx="1">
                  <c:v>0.30712660000000003</c:v>
                </c:pt>
                <c:pt idx="2">
                  <c:v>0.31612489999999999</c:v>
                </c:pt>
                <c:pt idx="3">
                  <c:v>0.28336470000000002</c:v>
                </c:pt>
                <c:pt idx="4">
                  <c:v>0.32911610000000002</c:v>
                </c:pt>
                <c:pt idx="5">
                  <c:v>0.3779093</c:v>
                </c:pt>
                <c:pt idx="6">
                  <c:v>0.27629209999999998</c:v>
                </c:pt>
                <c:pt idx="7">
                  <c:v>0.32682299999999997</c:v>
                </c:pt>
                <c:pt idx="8">
                  <c:v>0.34966580000000003</c:v>
                </c:pt>
                <c:pt idx="9">
                  <c:v>0.51445529999999995</c:v>
                </c:pt>
                <c:pt idx="10">
                  <c:v>0.36097109999999999</c:v>
                </c:pt>
                <c:pt idx="11">
                  <c:v>0.41489130000000002</c:v>
                </c:pt>
                <c:pt idx="12">
                  <c:v>0.43426310000000001</c:v>
                </c:pt>
                <c:pt idx="13">
                  <c:v>0.42753429999999998</c:v>
                </c:pt>
                <c:pt idx="14">
                  <c:v>0.44241839999999999</c:v>
                </c:pt>
                <c:pt idx="15">
                  <c:v>0.43522519999999998</c:v>
                </c:pt>
                <c:pt idx="16">
                  <c:v>0.4105588</c:v>
                </c:pt>
                <c:pt idx="17">
                  <c:v>0.32926569999999999</c:v>
                </c:pt>
                <c:pt idx="18">
                  <c:v>0.32653949999999998</c:v>
                </c:pt>
                <c:pt idx="19">
                  <c:v>0.32266660000000003</c:v>
                </c:pt>
                <c:pt idx="20">
                  <c:v>0.35393869999999999</c:v>
                </c:pt>
                <c:pt idx="21">
                  <c:v>0.34329179999999998</c:v>
                </c:pt>
                <c:pt idx="22">
                  <c:v>0.35172819999999999</c:v>
                </c:pt>
                <c:pt idx="23">
                  <c:v>0.26976109999999998</c:v>
                </c:pt>
                <c:pt idx="24">
                  <c:v>0.36261310000000002</c:v>
                </c:pt>
                <c:pt idx="25">
                  <c:v>0.31957570000000002</c:v>
                </c:pt>
                <c:pt idx="26">
                  <c:v>0.32803179999999998</c:v>
                </c:pt>
                <c:pt idx="27">
                  <c:v>0.3117412</c:v>
                </c:pt>
                <c:pt idx="28">
                  <c:v>0.43279279999999998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100-4EF2-BA8D-A3463ED5E27C}"/>
            </c:ext>
          </c:extLst>
        </c:ser>
        <c:ser>
          <c:idx val="1"/>
          <c:order val="1"/>
          <c:tx>
            <c:v>lower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ad'!$E$49:$AG$49</c:f>
              <c:numCache>
                <c:formatCode>0.00</c:formatCode>
                <c:ptCount val="29"/>
                <c:pt idx="0">
                  <c:v>0.1083017</c:v>
                </c:pt>
                <c:pt idx="1">
                  <c:v>0.232852</c:v>
                </c:pt>
                <c:pt idx="2">
                  <c:v>0.25110209999999999</c:v>
                </c:pt>
                <c:pt idx="3">
                  <c:v>0.22576070000000001</c:v>
                </c:pt>
                <c:pt idx="4">
                  <c:v>0.27041910000000002</c:v>
                </c:pt>
                <c:pt idx="5">
                  <c:v>0.31589030000000001</c:v>
                </c:pt>
                <c:pt idx="6">
                  <c:v>0.22526209999999999</c:v>
                </c:pt>
                <c:pt idx="7">
                  <c:v>0.26441100000000001</c:v>
                </c:pt>
                <c:pt idx="8">
                  <c:v>0.28431790000000001</c:v>
                </c:pt>
                <c:pt idx="9">
                  <c:v>0.43477060000000001</c:v>
                </c:pt>
                <c:pt idx="10">
                  <c:v>0.30621710000000002</c:v>
                </c:pt>
                <c:pt idx="11">
                  <c:v>0.35690620000000001</c:v>
                </c:pt>
                <c:pt idx="12">
                  <c:v>0.37238700000000002</c:v>
                </c:pt>
                <c:pt idx="13">
                  <c:v>0.35880329999999999</c:v>
                </c:pt>
                <c:pt idx="14">
                  <c:v>0.37628040000000001</c:v>
                </c:pt>
                <c:pt idx="15">
                  <c:v>0.37161699999999998</c:v>
                </c:pt>
                <c:pt idx="16">
                  <c:v>0.33992299999999998</c:v>
                </c:pt>
                <c:pt idx="17">
                  <c:v>0.27130969999999999</c:v>
                </c:pt>
                <c:pt idx="18">
                  <c:v>0.26597120000000002</c:v>
                </c:pt>
                <c:pt idx="19">
                  <c:v>0.2623221</c:v>
                </c:pt>
                <c:pt idx="20">
                  <c:v>0.2902844</c:v>
                </c:pt>
                <c:pt idx="21">
                  <c:v>0.27878439999999999</c:v>
                </c:pt>
                <c:pt idx="22">
                  <c:v>0.28668009999999999</c:v>
                </c:pt>
                <c:pt idx="23">
                  <c:v>0.20977209999999999</c:v>
                </c:pt>
                <c:pt idx="24">
                  <c:v>0.28022989999999998</c:v>
                </c:pt>
                <c:pt idx="25">
                  <c:v>0.2464604</c:v>
                </c:pt>
                <c:pt idx="26">
                  <c:v>0.25526710000000002</c:v>
                </c:pt>
                <c:pt idx="27">
                  <c:v>0.2408325</c:v>
                </c:pt>
                <c:pt idx="28">
                  <c:v>0.33139200000000002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100-4EF2-BA8D-A3463ED5E27C}"/>
            </c:ext>
          </c:extLst>
        </c:ser>
        <c:ser>
          <c:idx val="2"/>
          <c:order val="2"/>
          <c:tx>
            <c:v>upper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ad'!$E$50:$AG$50</c:f>
              <c:numCache>
                <c:formatCode>0.00</c:formatCode>
                <c:ptCount val="29"/>
                <c:pt idx="0">
                  <c:v>0.26160600000000001</c:v>
                </c:pt>
                <c:pt idx="1">
                  <c:v>0.39295740000000001</c:v>
                </c:pt>
                <c:pt idx="2">
                  <c:v>0.38923410000000003</c:v>
                </c:pt>
                <c:pt idx="3">
                  <c:v>0.34904059999999998</c:v>
                </c:pt>
                <c:pt idx="4">
                  <c:v>0.3936789</c:v>
                </c:pt>
                <c:pt idx="5">
                  <c:v>0.4441985</c:v>
                </c:pt>
                <c:pt idx="6">
                  <c:v>0.33390019999999998</c:v>
                </c:pt>
                <c:pt idx="7">
                  <c:v>0.39603529999999998</c:v>
                </c:pt>
                <c:pt idx="8">
                  <c:v>0.42119400000000001</c:v>
                </c:pt>
                <c:pt idx="9">
                  <c:v>0.59341189999999999</c:v>
                </c:pt>
                <c:pt idx="10">
                  <c:v>0.41959429999999998</c:v>
                </c:pt>
                <c:pt idx="11">
                  <c:v>0.47533389999999998</c:v>
                </c:pt>
                <c:pt idx="12">
                  <c:v>0.49825829999999999</c:v>
                </c:pt>
                <c:pt idx="13">
                  <c:v>0.4991814</c:v>
                </c:pt>
                <c:pt idx="14">
                  <c:v>0.5106636</c:v>
                </c:pt>
                <c:pt idx="15">
                  <c:v>0.50103980000000004</c:v>
                </c:pt>
                <c:pt idx="16">
                  <c:v>0.48508590000000001</c:v>
                </c:pt>
                <c:pt idx="17">
                  <c:v>0.39292630000000001</c:v>
                </c:pt>
                <c:pt idx="18">
                  <c:v>0.39350639999999998</c:v>
                </c:pt>
                <c:pt idx="19">
                  <c:v>0.38956200000000002</c:v>
                </c:pt>
                <c:pt idx="20">
                  <c:v>0.42322749999999998</c:v>
                </c:pt>
                <c:pt idx="21">
                  <c:v>0.41415410000000002</c:v>
                </c:pt>
                <c:pt idx="22">
                  <c:v>0.42278779999999999</c:v>
                </c:pt>
                <c:pt idx="23">
                  <c:v>0.33953420000000001</c:v>
                </c:pt>
                <c:pt idx="24">
                  <c:v>0.45394109999999999</c:v>
                </c:pt>
                <c:pt idx="25">
                  <c:v>0.40278730000000001</c:v>
                </c:pt>
                <c:pt idx="26">
                  <c:v>0.41011599999999998</c:v>
                </c:pt>
                <c:pt idx="27">
                  <c:v>0.3927273</c:v>
                </c:pt>
                <c:pt idx="28">
                  <c:v>0.54015449999999998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100-4EF2-BA8D-A3463ED5E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764976"/>
        <c:axId val="699766152"/>
      </c:scatterChart>
      <c:valAx>
        <c:axId val="699764976"/>
        <c:scaling>
          <c:orientation val="minMax"/>
          <c:max val="2023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66152"/>
        <c:crosses val="autoZero"/>
        <c:crossBetween val="midCat"/>
        <c:majorUnit val="3"/>
        <c:minorUnit val="1"/>
      </c:valAx>
      <c:valAx>
        <c:axId val="699766152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jaarlijkse overlevingskans</a:t>
                </a:r>
              </a:p>
            </c:rich>
          </c:tx>
          <c:layout>
            <c:manualLayout>
              <c:xMode val="edge"/>
              <c:yMode val="edge"/>
              <c:x val="1.5625E-2"/>
              <c:y val="0.24278556089579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64976"/>
        <c:crosses val="autoZero"/>
        <c:crossBetween val="midCat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800" b="0" i="0" u="none" strike="noStrike" baseline="0">
                <a:effectLst/>
              </a:rPr>
              <a:t>Fitis</a:t>
            </a:r>
            <a:r>
              <a:rPr lang="nl-NL"/>
              <a:t>
overleving eerstejaars</a:t>
            </a:r>
          </a:p>
        </c:rich>
      </c:tx>
      <c:layout>
        <c:manualLayout>
          <c:xMode val="edge"/>
          <c:yMode val="edge"/>
          <c:x val="0.36081355809905208"/>
          <c:y val="1.9841610707752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37499999999999"/>
          <c:y val="0.15476250450499326"/>
          <c:w val="0.76875000000000004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6D22-4BF2-BF6D-3FF6C89F9CF4}"/>
              </c:ext>
            </c:extLst>
          </c:dPt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juv'!$E$48:$AG$48</c:f>
              <c:numCache>
                <c:formatCode>0.00</c:formatCode>
                <c:ptCount val="29"/>
                <c:pt idx="0">
                  <c:v>0.1046986</c:v>
                </c:pt>
                <c:pt idx="1">
                  <c:v>5.1596499999999997E-2</c:v>
                </c:pt>
                <c:pt idx="2">
                  <c:v>9.3791899999999997E-2</c:v>
                </c:pt>
                <c:pt idx="3">
                  <c:v>8.1084299999999998E-2</c:v>
                </c:pt>
                <c:pt idx="4">
                  <c:v>6.8551000000000001E-2</c:v>
                </c:pt>
                <c:pt idx="5">
                  <c:v>9.6633700000000003E-2</c:v>
                </c:pt>
                <c:pt idx="6">
                  <c:v>7.13202E-2</c:v>
                </c:pt>
                <c:pt idx="7">
                  <c:v>6.8341600000000002E-2</c:v>
                </c:pt>
                <c:pt idx="8">
                  <c:v>8.0745499999999998E-2</c:v>
                </c:pt>
                <c:pt idx="9">
                  <c:v>0.12452249999999999</c:v>
                </c:pt>
                <c:pt idx="10">
                  <c:v>0.1106678</c:v>
                </c:pt>
                <c:pt idx="11">
                  <c:v>8.6168999999999996E-2</c:v>
                </c:pt>
                <c:pt idx="12">
                  <c:v>5.2107199999999999E-2</c:v>
                </c:pt>
                <c:pt idx="13">
                  <c:v>6.3728000000000007E-2</c:v>
                </c:pt>
                <c:pt idx="14">
                  <c:v>0.143455</c:v>
                </c:pt>
                <c:pt idx="15">
                  <c:v>8.8440699999999997E-2</c:v>
                </c:pt>
                <c:pt idx="16">
                  <c:v>0.12640850000000001</c:v>
                </c:pt>
                <c:pt idx="17">
                  <c:v>7.9273399999999994E-2</c:v>
                </c:pt>
                <c:pt idx="18">
                  <c:v>7.2867699999999994E-2</c:v>
                </c:pt>
                <c:pt idx="19">
                  <c:v>9.2406299999999997E-2</c:v>
                </c:pt>
                <c:pt idx="20">
                  <c:v>9.4956299999999993E-2</c:v>
                </c:pt>
                <c:pt idx="21">
                  <c:v>7.8794799999999998E-2</c:v>
                </c:pt>
                <c:pt idx="22">
                  <c:v>9.8280699999999999E-2</c:v>
                </c:pt>
                <c:pt idx="23">
                  <c:v>5.9200200000000001E-2</c:v>
                </c:pt>
                <c:pt idx="24">
                  <c:v>8.5861699999999999E-2</c:v>
                </c:pt>
                <c:pt idx="26">
                  <c:v>8.0724299999999999E-2</c:v>
                </c:pt>
                <c:pt idx="27">
                  <c:v>8.9706999999999995E-2</c:v>
                </c:pt>
                <c:pt idx="28">
                  <c:v>8.0113500000000004E-2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D22-4BF2-BF6D-3FF6C89F9CF4}"/>
            </c:ext>
          </c:extLst>
        </c:ser>
        <c:ser>
          <c:idx val="1"/>
          <c:order val="1"/>
          <c:tx>
            <c:v>lower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juv'!$E$49:$AG$49</c:f>
              <c:numCache>
                <c:formatCode>0.00</c:formatCode>
                <c:ptCount val="29"/>
                <c:pt idx="0">
                  <c:v>7.4716199999999997E-2</c:v>
                </c:pt>
                <c:pt idx="1">
                  <c:v>3.6586100000000003E-2</c:v>
                </c:pt>
                <c:pt idx="2">
                  <c:v>7.2833300000000004E-2</c:v>
                </c:pt>
                <c:pt idx="3">
                  <c:v>6.0815099999999997E-2</c:v>
                </c:pt>
                <c:pt idx="4">
                  <c:v>5.0495199999999997E-2</c:v>
                </c:pt>
                <c:pt idx="5">
                  <c:v>7.5317300000000004E-2</c:v>
                </c:pt>
                <c:pt idx="6">
                  <c:v>5.1748599999999999E-2</c:v>
                </c:pt>
                <c:pt idx="7">
                  <c:v>4.7227999999999999E-2</c:v>
                </c:pt>
                <c:pt idx="8">
                  <c:v>5.8880799999999997E-2</c:v>
                </c:pt>
                <c:pt idx="9">
                  <c:v>9.3041799999999994E-2</c:v>
                </c:pt>
                <c:pt idx="10">
                  <c:v>8.5216899999999998E-2</c:v>
                </c:pt>
                <c:pt idx="11">
                  <c:v>6.3337400000000002E-2</c:v>
                </c:pt>
                <c:pt idx="12">
                  <c:v>3.3483100000000002E-2</c:v>
                </c:pt>
                <c:pt idx="13">
                  <c:v>3.9983699999999997E-2</c:v>
                </c:pt>
                <c:pt idx="14">
                  <c:v>0.11214730000000001</c:v>
                </c:pt>
                <c:pt idx="15">
                  <c:v>6.7651699999999995E-2</c:v>
                </c:pt>
                <c:pt idx="16">
                  <c:v>9.2308799999999996E-2</c:v>
                </c:pt>
                <c:pt idx="17">
                  <c:v>5.54476E-2</c:v>
                </c:pt>
                <c:pt idx="18">
                  <c:v>5.2458400000000002E-2</c:v>
                </c:pt>
                <c:pt idx="19">
                  <c:v>6.8335800000000002E-2</c:v>
                </c:pt>
                <c:pt idx="20">
                  <c:v>6.6369700000000004E-2</c:v>
                </c:pt>
                <c:pt idx="21">
                  <c:v>5.4474599999999998E-2</c:v>
                </c:pt>
                <c:pt idx="22">
                  <c:v>6.9436399999999995E-2</c:v>
                </c:pt>
                <c:pt idx="23">
                  <c:v>3.6103499999999997E-2</c:v>
                </c:pt>
                <c:pt idx="24">
                  <c:v>5.89499E-2</c:v>
                </c:pt>
                <c:pt idx="26">
                  <c:v>5.18466E-2</c:v>
                </c:pt>
                <c:pt idx="27">
                  <c:v>5.5540300000000001E-2</c:v>
                </c:pt>
                <c:pt idx="28">
                  <c:v>4.7942100000000001E-2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D22-4BF2-BF6D-3FF6C89F9CF4}"/>
            </c:ext>
          </c:extLst>
        </c:ser>
        <c:ser>
          <c:idx val="2"/>
          <c:order val="2"/>
          <c:tx>
            <c:v>upper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juv'!$E$50:$AG$50</c:f>
              <c:numCache>
                <c:formatCode>0.00</c:formatCode>
                <c:ptCount val="29"/>
                <c:pt idx="0">
                  <c:v>0.14482929999999999</c:v>
                </c:pt>
                <c:pt idx="1">
                  <c:v>7.2303199999999998E-2</c:v>
                </c:pt>
                <c:pt idx="2">
                  <c:v>0.1200011</c:v>
                </c:pt>
                <c:pt idx="3">
                  <c:v>0.1073371</c:v>
                </c:pt>
                <c:pt idx="4">
                  <c:v>9.2434600000000006E-2</c:v>
                </c:pt>
                <c:pt idx="5">
                  <c:v>0.1231796</c:v>
                </c:pt>
                <c:pt idx="6">
                  <c:v>9.7532599999999997E-2</c:v>
                </c:pt>
                <c:pt idx="7">
                  <c:v>9.79241E-2</c:v>
                </c:pt>
                <c:pt idx="8">
                  <c:v>0.1097824</c:v>
                </c:pt>
                <c:pt idx="9">
                  <c:v>0.16472020000000001</c:v>
                </c:pt>
                <c:pt idx="10">
                  <c:v>0.14253560000000001</c:v>
                </c:pt>
                <c:pt idx="11">
                  <c:v>0.1162098</c:v>
                </c:pt>
                <c:pt idx="12">
                  <c:v>8.0230599999999999E-2</c:v>
                </c:pt>
                <c:pt idx="13">
                  <c:v>0.1001026</c:v>
                </c:pt>
                <c:pt idx="14">
                  <c:v>0.18171399999999999</c:v>
                </c:pt>
                <c:pt idx="15">
                  <c:v>0.11483119999999999</c:v>
                </c:pt>
                <c:pt idx="16">
                  <c:v>0.17073559999999999</c:v>
                </c:pt>
                <c:pt idx="17">
                  <c:v>0.112122</c:v>
                </c:pt>
                <c:pt idx="18">
                  <c:v>0.1003761</c:v>
                </c:pt>
                <c:pt idx="19">
                  <c:v>0.1238286</c:v>
                </c:pt>
                <c:pt idx="20">
                  <c:v>0.13408729999999999</c:v>
                </c:pt>
                <c:pt idx="21">
                  <c:v>0.1126789</c:v>
                </c:pt>
                <c:pt idx="22">
                  <c:v>0.13733870000000001</c:v>
                </c:pt>
                <c:pt idx="23">
                  <c:v>9.5607200000000003E-2</c:v>
                </c:pt>
                <c:pt idx="24">
                  <c:v>0.1234476</c:v>
                </c:pt>
                <c:pt idx="26">
                  <c:v>0.12359000000000001</c:v>
                </c:pt>
                <c:pt idx="27">
                  <c:v>0.14173769999999999</c:v>
                </c:pt>
                <c:pt idx="28">
                  <c:v>0.1309051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D22-4BF2-BF6D-3FF6C89F9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766544"/>
        <c:axId val="699766936"/>
      </c:scatterChart>
      <c:valAx>
        <c:axId val="699766544"/>
        <c:scaling>
          <c:orientation val="minMax"/>
          <c:max val="2023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66936"/>
        <c:crosses val="autoZero"/>
        <c:crossBetween val="midCat"/>
        <c:majorUnit val="3"/>
        <c:minorUnit val="1"/>
      </c:valAx>
      <c:valAx>
        <c:axId val="699766936"/>
        <c:scaling>
          <c:orientation val="minMax"/>
          <c:max val="0.4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jaarlijkse overlevingskans</a:t>
                </a:r>
              </a:p>
            </c:rich>
          </c:tx>
          <c:layout>
            <c:manualLayout>
              <c:xMode val="edge"/>
              <c:yMode val="edge"/>
              <c:x val="1.5625E-2"/>
              <c:y val="0.24278556089579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66544"/>
        <c:crosses val="autoZero"/>
        <c:crossBetween val="midCat"/>
        <c:majorUnit val="0.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Baardmannetje
reproductie</a:t>
            </a:r>
          </a:p>
        </c:rich>
      </c:tx>
      <c:layout>
        <c:manualLayout>
          <c:xMode val="edge"/>
          <c:yMode val="edge"/>
          <c:x val="0.38244569258194261"/>
          <c:y val="1.98411443111095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22307023908701"/>
          <c:y val="0.15476250450499326"/>
          <c:w val="0.78167817759981373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31CF-4214-ADF5-9D5BC1EC5928}"/>
              </c:ext>
            </c:extLst>
          </c:dPt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reproductie!$E$51:$AH$51</c:f>
              <c:numCache>
                <c:formatCode>0.00</c:formatCode>
                <c:ptCount val="30"/>
                <c:pt idx="1">
                  <c:v>2.4989810171715301</c:v>
                </c:pt>
                <c:pt idx="2">
                  <c:v>1.9764234203459901</c:v>
                </c:pt>
                <c:pt idx="3">
                  <c:v>2.6761497157854399</c:v>
                </c:pt>
                <c:pt idx="4">
                  <c:v>0.80259866867316598</c:v>
                </c:pt>
                <c:pt idx="5">
                  <c:v>0.99291513515876295</c:v>
                </c:pt>
                <c:pt idx="6">
                  <c:v>0.94448249896089498</c:v>
                </c:pt>
                <c:pt idx="7">
                  <c:v>1.1622138723987601</c:v>
                </c:pt>
                <c:pt idx="8">
                  <c:v>1.8300220546972401</c:v>
                </c:pt>
                <c:pt idx="9">
                  <c:v>3.5266750571399199</c:v>
                </c:pt>
                <c:pt idx="10">
                  <c:v>3.3600666021331</c:v>
                </c:pt>
                <c:pt idx="11">
                  <c:v>4.6351040523574696</c:v>
                </c:pt>
                <c:pt idx="12">
                  <c:v>1.96294089283586</c:v>
                </c:pt>
                <c:pt idx="13">
                  <c:v>2.1330235031551101</c:v>
                </c:pt>
                <c:pt idx="14">
                  <c:v>3.2304747328188599</c:v>
                </c:pt>
                <c:pt idx="15">
                  <c:v>3.1375392515205398</c:v>
                </c:pt>
                <c:pt idx="16">
                  <c:v>3.7532785644317901</c:v>
                </c:pt>
                <c:pt idx="17">
                  <c:v>2.1316794185392101</c:v>
                </c:pt>
                <c:pt idx="18">
                  <c:v>4.3716892144161399</c:v>
                </c:pt>
                <c:pt idx="19">
                  <c:v>2.0468773544993</c:v>
                </c:pt>
                <c:pt idx="20">
                  <c:v>2.0057765658262698</c:v>
                </c:pt>
                <c:pt idx="21">
                  <c:v>2.4010724338762399</c:v>
                </c:pt>
                <c:pt idx="22">
                  <c:v>1.48585720778951</c:v>
                </c:pt>
                <c:pt idx="23">
                  <c:v>3.2526568507272602</c:v>
                </c:pt>
                <c:pt idx="24">
                  <c:v>2.8725645408540101</c:v>
                </c:pt>
                <c:pt idx="25">
                  <c:v>2.83048129795448</c:v>
                </c:pt>
                <c:pt idx="26">
                  <c:v>1.4517024512499499</c:v>
                </c:pt>
                <c:pt idx="27">
                  <c:v>1.88978311674212</c:v>
                </c:pt>
                <c:pt idx="28">
                  <c:v>2.9766539339473899</c:v>
                </c:pt>
                <c:pt idx="29">
                  <c:v>1.68900230405991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1CF-4214-ADF5-9D5BC1EC5928}"/>
            </c:ext>
          </c:extLst>
        </c:ser>
        <c:ser>
          <c:idx val="1"/>
          <c:order val="1"/>
          <c:tx>
            <c:v>lower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reproductie!$E$52:$AH$52</c:f>
              <c:numCache>
                <c:formatCode>0.00</c:formatCode>
                <c:ptCount val="30"/>
                <c:pt idx="1">
                  <c:v>0.90763096886063199</c:v>
                </c:pt>
                <c:pt idx="2">
                  <c:v>0.98026871572737195</c:v>
                </c:pt>
                <c:pt idx="3">
                  <c:v>1.0755090999341499</c:v>
                </c:pt>
                <c:pt idx="4">
                  <c:v>0.240804352509803</c:v>
                </c:pt>
                <c:pt idx="5">
                  <c:v>0.467386261144147</c:v>
                </c:pt>
                <c:pt idx="6">
                  <c:v>0.47203076740075001</c:v>
                </c:pt>
                <c:pt idx="7">
                  <c:v>0.52485598271122802</c:v>
                </c:pt>
                <c:pt idx="8">
                  <c:v>0.616326968386671</c:v>
                </c:pt>
                <c:pt idx="9">
                  <c:v>2.0859023098763001</c:v>
                </c:pt>
                <c:pt idx="10">
                  <c:v>2.0463066144658799</c:v>
                </c:pt>
                <c:pt idx="11">
                  <c:v>2.1798245695554601</c:v>
                </c:pt>
                <c:pt idx="12">
                  <c:v>1.12212164892377</c:v>
                </c:pt>
                <c:pt idx="13">
                  <c:v>1.19088998724148</c:v>
                </c:pt>
                <c:pt idx="14">
                  <c:v>1.98748930382731</c:v>
                </c:pt>
                <c:pt idx="15">
                  <c:v>1.8919694174237101</c:v>
                </c:pt>
                <c:pt idx="16">
                  <c:v>2.0876604932784999</c:v>
                </c:pt>
                <c:pt idx="17">
                  <c:v>0.87019720344487195</c:v>
                </c:pt>
                <c:pt idx="18">
                  <c:v>2.1401968857267502</c:v>
                </c:pt>
                <c:pt idx="19">
                  <c:v>1.2367125431988999</c:v>
                </c:pt>
                <c:pt idx="20">
                  <c:v>1.2532952026267901</c:v>
                </c:pt>
                <c:pt idx="21">
                  <c:v>1.4221227571208599</c:v>
                </c:pt>
                <c:pt idx="22">
                  <c:v>0.85275664657404804</c:v>
                </c:pt>
                <c:pt idx="23">
                  <c:v>2.13754817110603</c:v>
                </c:pt>
                <c:pt idx="24">
                  <c:v>1.72651911706613</c:v>
                </c:pt>
                <c:pt idx="25">
                  <c:v>1.84693925648726</c:v>
                </c:pt>
                <c:pt idx="26">
                  <c:v>0.96099257722292997</c:v>
                </c:pt>
                <c:pt idx="27">
                  <c:v>1.13693980410949</c:v>
                </c:pt>
                <c:pt idx="28">
                  <c:v>1.83102009139961</c:v>
                </c:pt>
                <c:pt idx="29">
                  <c:v>1.0155011525545401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1CF-4214-ADF5-9D5BC1EC5928}"/>
            </c:ext>
          </c:extLst>
        </c:ser>
        <c:ser>
          <c:idx val="2"/>
          <c:order val="2"/>
          <c:tx>
            <c:v>upper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reproductie!$E$53:$AH$53</c:f>
              <c:numCache>
                <c:formatCode>0.00</c:formatCode>
                <c:ptCount val="30"/>
                <c:pt idx="1">
                  <c:v>7.7372543922230097</c:v>
                </c:pt>
                <c:pt idx="2">
                  <c:v>4.14940175082178</c:v>
                </c:pt>
                <c:pt idx="3">
                  <c:v>7.4923808937441603</c:v>
                </c:pt>
                <c:pt idx="4">
                  <c:v>2.5795095907630401</c:v>
                </c:pt>
                <c:pt idx="5">
                  <c:v>2.0967809525364598</c:v>
                </c:pt>
                <c:pt idx="6">
                  <c:v>1.8831421207258501</c:v>
                </c:pt>
                <c:pt idx="7">
                  <c:v>2.58769883499561</c:v>
                </c:pt>
                <c:pt idx="8">
                  <c:v>5.8077922839566796</c:v>
                </c:pt>
                <c:pt idx="9">
                  <c:v>6.2386713042229598</c:v>
                </c:pt>
                <c:pt idx="10">
                  <c:v>5.7240633542519799</c:v>
                </c:pt>
                <c:pt idx="11">
                  <c:v>11.2027798341511</c:v>
                </c:pt>
                <c:pt idx="12">
                  <c:v>3.5358969006000902</c:v>
                </c:pt>
                <c:pt idx="13">
                  <c:v>3.9446257485883498</c:v>
                </c:pt>
                <c:pt idx="14">
                  <c:v>5.4303259107908497</c:v>
                </c:pt>
                <c:pt idx="15">
                  <c:v>5.3752671642738896</c:v>
                </c:pt>
                <c:pt idx="16">
                  <c:v>7.1025189924959502</c:v>
                </c:pt>
                <c:pt idx="17">
                  <c:v>5.7356057027351</c:v>
                </c:pt>
                <c:pt idx="18">
                  <c:v>9.8285990964907803</c:v>
                </c:pt>
                <c:pt idx="19">
                  <c:v>3.4690391478042599</c:v>
                </c:pt>
                <c:pt idx="20">
                  <c:v>3.2676455857223701</c:v>
                </c:pt>
                <c:pt idx="21">
                  <c:v>4.1726348244340601</c:v>
                </c:pt>
                <c:pt idx="22">
                  <c:v>2.6143510263923599</c:v>
                </c:pt>
                <c:pt idx="23">
                  <c:v>5.0334268884139197</c:v>
                </c:pt>
                <c:pt idx="24">
                  <c:v>4.9107179794045699</c:v>
                </c:pt>
                <c:pt idx="25">
                  <c:v>4.4113063892386597</c:v>
                </c:pt>
                <c:pt idx="26">
                  <c:v>2.2038391160208102</c:v>
                </c:pt>
                <c:pt idx="27">
                  <c:v>3.18858587604129</c:v>
                </c:pt>
                <c:pt idx="28">
                  <c:v>4.95942312092241</c:v>
                </c:pt>
                <c:pt idx="29">
                  <c:v>2.8472004944498601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1CF-4214-ADF5-9D5BC1EC5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767720"/>
        <c:axId val="699786536"/>
      </c:scatterChart>
      <c:valAx>
        <c:axId val="699767720"/>
        <c:scaling>
          <c:orientation val="minMax"/>
          <c:max val="2024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86536"/>
        <c:crosses val="autoZero"/>
        <c:crossBetween val="midCat"/>
        <c:majorUnit val="3"/>
        <c:minorUnit val="1"/>
      </c:valAx>
      <c:valAx>
        <c:axId val="699786536"/>
        <c:scaling>
          <c:orientation val="minMax"/>
          <c:max val="12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reproductie-index</a:t>
                </a:r>
              </a:p>
            </c:rich>
          </c:tx>
          <c:layout>
            <c:manualLayout>
              <c:xMode val="edge"/>
              <c:yMode val="edge"/>
              <c:x val="1.5673859880142971E-2"/>
              <c:y val="0.3412710747401116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67720"/>
        <c:crosses val="autoZero"/>
        <c:crossBetween val="midCat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Winterkoning
overleving adult</a:t>
            </a:r>
          </a:p>
        </c:rich>
      </c:tx>
      <c:layout>
        <c:manualLayout>
          <c:xMode val="edge"/>
          <c:yMode val="edge"/>
          <c:x val="0.36081355809905208"/>
          <c:y val="1.9841610707752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37499999999999"/>
          <c:y val="0.15476250450499326"/>
          <c:w val="0.76875000000000004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C91F-487B-83E8-D24E3FCC12CC}"/>
              </c:ext>
            </c:extLst>
          </c:dPt>
          <c:dPt>
            <c:idx val="1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91F-487B-83E8-D24E3FCC12CC}"/>
              </c:ext>
            </c:extLst>
          </c:dPt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ad'!$E$6:$AG$6</c:f>
              <c:numCache>
                <c:formatCode>0.00</c:formatCode>
                <c:ptCount val="29"/>
                <c:pt idx="0">
                  <c:v>0.12381440000000001</c:v>
                </c:pt>
                <c:pt idx="1">
                  <c:v>6.9025299999999998E-2</c:v>
                </c:pt>
                <c:pt idx="2">
                  <c:v>0.20220669999999999</c:v>
                </c:pt>
                <c:pt idx="3">
                  <c:v>0.42281930000000001</c:v>
                </c:pt>
                <c:pt idx="4">
                  <c:v>0.39398450000000002</c:v>
                </c:pt>
                <c:pt idx="5">
                  <c:v>0.26255630000000002</c:v>
                </c:pt>
                <c:pt idx="6">
                  <c:v>0.3291057</c:v>
                </c:pt>
                <c:pt idx="7">
                  <c:v>0.3788898</c:v>
                </c:pt>
                <c:pt idx="8">
                  <c:v>0.32108490000000001</c:v>
                </c:pt>
                <c:pt idx="9">
                  <c:v>0.44878679999999999</c:v>
                </c:pt>
                <c:pt idx="10">
                  <c:v>0.23437959999999999</c:v>
                </c:pt>
                <c:pt idx="11">
                  <c:v>0.2373702</c:v>
                </c:pt>
                <c:pt idx="12">
                  <c:v>0.40533380000000002</c:v>
                </c:pt>
                <c:pt idx="13">
                  <c:v>0.34548230000000002</c:v>
                </c:pt>
                <c:pt idx="14">
                  <c:v>0.2410033</c:v>
                </c:pt>
                <c:pt idx="15">
                  <c:v>0.20646339999999999</c:v>
                </c:pt>
                <c:pt idx="16">
                  <c:v>0.2541853</c:v>
                </c:pt>
                <c:pt idx="17">
                  <c:v>0.2931841</c:v>
                </c:pt>
                <c:pt idx="18">
                  <c:v>0.36182560000000002</c:v>
                </c:pt>
                <c:pt idx="19">
                  <c:v>0.35276780000000002</c:v>
                </c:pt>
                <c:pt idx="20">
                  <c:v>0.4528355</c:v>
                </c:pt>
                <c:pt idx="21">
                  <c:v>0.2310845</c:v>
                </c:pt>
                <c:pt idx="22">
                  <c:v>0.27624799999999999</c:v>
                </c:pt>
                <c:pt idx="23">
                  <c:v>0.34290670000000001</c:v>
                </c:pt>
                <c:pt idx="24">
                  <c:v>0.40183099999999999</c:v>
                </c:pt>
                <c:pt idx="25">
                  <c:v>0.34078170000000002</c:v>
                </c:pt>
                <c:pt idx="26">
                  <c:v>0.26424940000000002</c:v>
                </c:pt>
                <c:pt idx="27">
                  <c:v>0.44346029999999997</c:v>
                </c:pt>
                <c:pt idx="28">
                  <c:v>0.3771062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91F-487B-83E8-D24E3FCC12CC}"/>
            </c:ext>
          </c:extLst>
        </c:ser>
        <c:ser>
          <c:idx val="1"/>
          <c:order val="1"/>
          <c:tx>
            <c:v>lower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ad'!$E$7:$AG$7</c:f>
              <c:numCache>
                <c:formatCode>0.00</c:formatCode>
                <c:ptCount val="29"/>
                <c:pt idx="0">
                  <c:v>1.5347100000000001E-2</c:v>
                </c:pt>
                <c:pt idx="1">
                  <c:v>1.6714099999999999E-2</c:v>
                </c:pt>
                <c:pt idx="2">
                  <c:v>8.8275199999999998E-2</c:v>
                </c:pt>
                <c:pt idx="3">
                  <c:v>0.27587030000000001</c:v>
                </c:pt>
                <c:pt idx="4">
                  <c:v>0.26739190000000002</c:v>
                </c:pt>
                <c:pt idx="5">
                  <c:v>0.17449400000000001</c:v>
                </c:pt>
                <c:pt idx="6">
                  <c:v>0.23417389999999999</c:v>
                </c:pt>
                <c:pt idx="7">
                  <c:v>0.27525569999999999</c:v>
                </c:pt>
                <c:pt idx="8">
                  <c:v>0.2302082</c:v>
                </c:pt>
                <c:pt idx="9">
                  <c:v>0.33551769999999997</c:v>
                </c:pt>
                <c:pt idx="10">
                  <c:v>0.16394529999999999</c:v>
                </c:pt>
                <c:pt idx="11">
                  <c:v>0.15655720000000001</c:v>
                </c:pt>
                <c:pt idx="12">
                  <c:v>0.29990349999999999</c:v>
                </c:pt>
                <c:pt idx="13">
                  <c:v>0.25178230000000001</c:v>
                </c:pt>
                <c:pt idx="14">
                  <c:v>0.16499739999999999</c:v>
                </c:pt>
                <c:pt idx="15">
                  <c:v>0.1333723</c:v>
                </c:pt>
                <c:pt idx="16">
                  <c:v>0.1585164</c:v>
                </c:pt>
                <c:pt idx="17">
                  <c:v>0.19143740000000001</c:v>
                </c:pt>
                <c:pt idx="18">
                  <c:v>0.25092449999999999</c:v>
                </c:pt>
                <c:pt idx="19">
                  <c:v>0.25555689999999998</c:v>
                </c:pt>
                <c:pt idx="20">
                  <c:v>0.34455649999999999</c:v>
                </c:pt>
                <c:pt idx="21">
                  <c:v>0.1640605</c:v>
                </c:pt>
                <c:pt idx="22">
                  <c:v>0.20179710000000001</c:v>
                </c:pt>
                <c:pt idx="23">
                  <c:v>0.25033569999999999</c:v>
                </c:pt>
                <c:pt idx="24">
                  <c:v>0.30740909999999999</c:v>
                </c:pt>
                <c:pt idx="25">
                  <c:v>0.25253949999999997</c:v>
                </c:pt>
                <c:pt idx="26">
                  <c:v>0.19279689999999999</c:v>
                </c:pt>
                <c:pt idx="27">
                  <c:v>0.34351100000000001</c:v>
                </c:pt>
                <c:pt idx="28">
                  <c:v>0.28078839999999999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91F-487B-83E8-D24E3FCC12CC}"/>
            </c:ext>
          </c:extLst>
        </c:ser>
        <c:ser>
          <c:idx val="2"/>
          <c:order val="2"/>
          <c:tx>
            <c:v>upper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ad'!$E$8:$AG$8</c:f>
              <c:numCache>
                <c:formatCode>0.00</c:formatCode>
                <c:ptCount val="29"/>
                <c:pt idx="0">
                  <c:v>0.56162880000000004</c:v>
                </c:pt>
                <c:pt idx="1">
                  <c:v>0.24436939999999999</c:v>
                </c:pt>
                <c:pt idx="2">
                  <c:v>0.39885470000000001</c:v>
                </c:pt>
                <c:pt idx="3">
                  <c:v>0.58482639999999997</c:v>
                </c:pt>
                <c:pt idx="4">
                  <c:v>0.53661119999999995</c:v>
                </c:pt>
                <c:pt idx="5">
                  <c:v>0.37487890000000001</c:v>
                </c:pt>
                <c:pt idx="6">
                  <c:v>0.44039129999999999</c:v>
                </c:pt>
                <c:pt idx="7">
                  <c:v>0.49489830000000001</c:v>
                </c:pt>
                <c:pt idx="8">
                  <c:v>0.42789500000000003</c:v>
                </c:pt>
                <c:pt idx="9">
                  <c:v>0.56762939999999995</c:v>
                </c:pt>
                <c:pt idx="10">
                  <c:v>0.32336999999999999</c:v>
                </c:pt>
                <c:pt idx="11">
                  <c:v>0.34293709999999999</c:v>
                </c:pt>
                <c:pt idx="12">
                  <c:v>0.52028359999999996</c:v>
                </c:pt>
                <c:pt idx="13">
                  <c:v>0.45294329999999999</c:v>
                </c:pt>
                <c:pt idx="14">
                  <c:v>0.33785500000000002</c:v>
                </c:pt>
                <c:pt idx="15">
                  <c:v>0.30549029999999999</c:v>
                </c:pt>
                <c:pt idx="16">
                  <c:v>0.38142169999999997</c:v>
                </c:pt>
                <c:pt idx="17">
                  <c:v>0.42086050000000003</c:v>
                </c:pt>
                <c:pt idx="18">
                  <c:v>0.48969889999999999</c:v>
                </c:pt>
                <c:pt idx="19">
                  <c:v>0.46391320000000003</c:v>
                </c:pt>
                <c:pt idx="20">
                  <c:v>0.56576979999999999</c:v>
                </c:pt>
                <c:pt idx="21">
                  <c:v>0.31516650000000002</c:v>
                </c:pt>
                <c:pt idx="22">
                  <c:v>0.36558600000000002</c:v>
                </c:pt>
                <c:pt idx="23">
                  <c:v>0.44919759999999997</c:v>
                </c:pt>
                <c:pt idx="24">
                  <c:v>0.50414409999999998</c:v>
                </c:pt>
                <c:pt idx="25">
                  <c:v>0.44163920000000001</c:v>
                </c:pt>
                <c:pt idx="26">
                  <c:v>0.35067870000000001</c:v>
                </c:pt>
                <c:pt idx="27">
                  <c:v>0.54820639999999998</c:v>
                </c:pt>
                <c:pt idx="28">
                  <c:v>0.48421920000000002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91F-487B-83E8-D24E3FCC1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701080"/>
        <c:axId val="699710488"/>
      </c:scatterChart>
      <c:valAx>
        <c:axId val="699701080"/>
        <c:scaling>
          <c:orientation val="minMax"/>
          <c:max val="2023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10488"/>
        <c:crosses val="autoZero"/>
        <c:crossBetween val="midCat"/>
        <c:majorUnit val="3"/>
        <c:minorUnit val="1"/>
      </c:valAx>
      <c:valAx>
        <c:axId val="699710488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jaarlijkse overlevingskans</a:t>
                </a:r>
              </a:p>
            </c:rich>
          </c:tx>
          <c:layout>
            <c:manualLayout>
              <c:xMode val="edge"/>
              <c:yMode val="edge"/>
              <c:x val="1.5625E-2"/>
              <c:y val="0.24278556089579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01080"/>
        <c:crosses val="autoZero"/>
        <c:crossBetween val="midCat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800" b="0" i="0" u="none" strike="noStrike" baseline="0">
                <a:effectLst/>
              </a:rPr>
              <a:t>Baardmannetje</a:t>
            </a:r>
            <a:r>
              <a:rPr lang="nl-NL"/>
              <a:t>
overleving adult</a:t>
            </a:r>
          </a:p>
        </c:rich>
      </c:tx>
      <c:layout>
        <c:manualLayout>
          <c:xMode val="edge"/>
          <c:yMode val="edge"/>
          <c:x val="0.36081355809905208"/>
          <c:y val="1.9841610707752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37499999999999"/>
          <c:y val="0.15476250450499326"/>
          <c:w val="0.76875000000000004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ad'!$E$51:$AG$51</c:f>
              <c:numCache>
                <c:formatCode>0.00</c:formatCode>
                <c:ptCount val="29"/>
                <c:pt idx="2">
                  <c:v>0.1549151</c:v>
                </c:pt>
                <c:pt idx="3">
                  <c:v>0.2782519</c:v>
                </c:pt>
                <c:pt idx="4">
                  <c:v>0.62320730000000002</c:v>
                </c:pt>
                <c:pt idx="5">
                  <c:v>0.23951140000000001</c:v>
                </c:pt>
                <c:pt idx="6">
                  <c:v>0.1768265</c:v>
                </c:pt>
                <c:pt idx="7">
                  <c:v>8.6870900000000001E-2</c:v>
                </c:pt>
                <c:pt idx="9">
                  <c:v>0.31868560000000001</c:v>
                </c:pt>
                <c:pt idx="10">
                  <c:v>0.20030290000000001</c:v>
                </c:pt>
                <c:pt idx="11">
                  <c:v>0.65773890000000002</c:v>
                </c:pt>
                <c:pt idx="12">
                  <c:v>0.2433303</c:v>
                </c:pt>
                <c:pt idx="13">
                  <c:v>0.42411199999999999</c:v>
                </c:pt>
                <c:pt idx="14">
                  <c:v>0.2285015</c:v>
                </c:pt>
                <c:pt idx="15">
                  <c:v>0.18323970000000001</c:v>
                </c:pt>
                <c:pt idx="17">
                  <c:v>0.2320884</c:v>
                </c:pt>
                <c:pt idx="19">
                  <c:v>0.30392390000000002</c:v>
                </c:pt>
                <c:pt idx="20">
                  <c:v>0.3295033</c:v>
                </c:pt>
                <c:pt idx="21">
                  <c:v>0.20153550000000001</c:v>
                </c:pt>
                <c:pt idx="22">
                  <c:v>0.48482229999999998</c:v>
                </c:pt>
                <c:pt idx="23">
                  <c:v>0.1654456</c:v>
                </c:pt>
                <c:pt idx="24">
                  <c:v>0.62296850000000004</c:v>
                </c:pt>
                <c:pt idx="25">
                  <c:v>0.66948560000000001</c:v>
                </c:pt>
                <c:pt idx="26">
                  <c:v>0.12024940000000001</c:v>
                </c:pt>
                <c:pt idx="27">
                  <c:v>0.445963</c:v>
                </c:pt>
                <c:pt idx="28">
                  <c:v>0.64150989999999997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AA5-4B23-BC92-FEFA3CA648DD}"/>
            </c:ext>
          </c:extLst>
        </c:ser>
        <c:ser>
          <c:idx val="1"/>
          <c:order val="1"/>
          <c:tx>
            <c:v>lower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ad'!$E$52:$AG$52</c:f>
              <c:numCache>
                <c:formatCode>0.00</c:formatCode>
                <c:ptCount val="29"/>
                <c:pt idx="2">
                  <c:v>3.40945E-2</c:v>
                </c:pt>
                <c:pt idx="3">
                  <c:v>7.0961399999999994E-2</c:v>
                </c:pt>
                <c:pt idx="4">
                  <c:v>0.15001929999999999</c:v>
                </c:pt>
                <c:pt idx="5">
                  <c:v>7.8181E-2</c:v>
                </c:pt>
                <c:pt idx="6">
                  <c:v>6.0004599999999998E-2</c:v>
                </c:pt>
                <c:pt idx="7">
                  <c:v>2.0342499999999999E-2</c:v>
                </c:pt>
                <c:pt idx="9">
                  <c:v>0.1363955</c:v>
                </c:pt>
                <c:pt idx="10">
                  <c:v>8.4723000000000007E-2</c:v>
                </c:pt>
                <c:pt idx="11">
                  <c:v>0.1839655</c:v>
                </c:pt>
                <c:pt idx="12">
                  <c:v>0.11002670000000001</c:v>
                </c:pt>
                <c:pt idx="13">
                  <c:v>0.1961553</c:v>
                </c:pt>
                <c:pt idx="14">
                  <c:v>9.9570699999999998E-2</c:v>
                </c:pt>
                <c:pt idx="15">
                  <c:v>6.2699199999999997E-2</c:v>
                </c:pt>
                <c:pt idx="17">
                  <c:v>5.0163100000000002E-2</c:v>
                </c:pt>
                <c:pt idx="19">
                  <c:v>0.1545629</c:v>
                </c:pt>
                <c:pt idx="20">
                  <c:v>0.16978840000000001</c:v>
                </c:pt>
                <c:pt idx="21">
                  <c:v>9.3074599999999993E-2</c:v>
                </c:pt>
                <c:pt idx="22">
                  <c:v>0.2655805</c:v>
                </c:pt>
                <c:pt idx="23">
                  <c:v>8.7368000000000001E-2</c:v>
                </c:pt>
                <c:pt idx="24">
                  <c:v>0.36923220000000001</c:v>
                </c:pt>
                <c:pt idx="25">
                  <c:v>0.41289789999999998</c:v>
                </c:pt>
                <c:pt idx="26">
                  <c:v>6.8383899999999997E-2</c:v>
                </c:pt>
                <c:pt idx="27">
                  <c:v>0.26028430000000002</c:v>
                </c:pt>
                <c:pt idx="28">
                  <c:v>0.31983119999999998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AA5-4B23-BC92-FEFA3CA648DD}"/>
            </c:ext>
          </c:extLst>
        </c:ser>
        <c:ser>
          <c:idx val="2"/>
          <c:order val="2"/>
          <c:tx>
            <c:v>upper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ad'!$E$53:$AG$53</c:f>
              <c:numCache>
                <c:formatCode>0.00</c:formatCode>
                <c:ptCount val="29"/>
                <c:pt idx="2">
                  <c:v>0.4877051</c:v>
                </c:pt>
                <c:pt idx="3">
                  <c:v>0.6605432</c:v>
                </c:pt>
                <c:pt idx="4">
                  <c:v>0.93939269999999997</c:v>
                </c:pt>
                <c:pt idx="5">
                  <c:v>0.53907079999999996</c:v>
                </c:pt>
                <c:pt idx="6">
                  <c:v>0.41956919999999998</c:v>
                </c:pt>
                <c:pt idx="7">
                  <c:v>0.3035562</c:v>
                </c:pt>
                <c:pt idx="9">
                  <c:v>0.58076589999999995</c:v>
                </c:pt>
                <c:pt idx="10">
                  <c:v>0.40396650000000001</c:v>
                </c:pt>
                <c:pt idx="11">
                  <c:v>0.94246890000000005</c:v>
                </c:pt>
                <c:pt idx="12">
                  <c:v>0.4554819</c:v>
                </c:pt>
                <c:pt idx="13">
                  <c:v>0.68968960000000001</c:v>
                </c:pt>
                <c:pt idx="14">
                  <c:v>0.44236249999999999</c:v>
                </c:pt>
                <c:pt idx="15">
                  <c:v>0.42936429999999998</c:v>
                </c:pt>
                <c:pt idx="17">
                  <c:v>0.63364779999999998</c:v>
                </c:pt>
                <c:pt idx="19">
                  <c:v>0.51047089999999995</c:v>
                </c:pt>
                <c:pt idx="20">
                  <c:v>0.54147029999999996</c:v>
                </c:pt>
                <c:pt idx="21">
                  <c:v>0.38301020000000002</c:v>
                </c:pt>
                <c:pt idx="22">
                  <c:v>0.71006579999999997</c:v>
                </c:pt>
                <c:pt idx="23">
                  <c:v>0.29104659999999999</c:v>
                </c:pt>
                <c:pt idx="24">
                  <c:v>0.82344240000000002</c:v>
                </c:pt>
                <c:pt idx="25">
                  <c:v>0.85367459999999995</c:v>
                </c:pt>
                <c:pt idx="26">
                  <c:v>0.2028856</c:v>
                </c:pt>
                <c:pt idx="27">
                  <c:v>0.64805500000000005</c:v>
                </c:pt>
                <c:pt idx="28">
                  <c:v>0.87195940000000005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AA5-4B23-BC92-FEFA3CA64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781440"/>
        <c:axId val="699788104"/>
      </c:scatterChart>
      <c:valAx>
        <c:axId val="699781440"/>
        <c:scaling>
          <c:orientation val="minMax"/>
          <c:max val="2023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88104"/>
        <c:crosses val="autoZero"/>
        <c:crossBetween val="midCat"/>
        <c:majorUnit val="3"/>
        <c:minorUnit val="1"/>
      </c:valAx>
      <c:valAx>
        <c:axId val="699788104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jaarlijkse overlevingskans</a:t>
                </a:r>
              </a:p>
            </c:rich>
          </c:tx>
          <c:layout>
            <c:manualLayout>
              <c:xMode val="edge"/>
              <c:yMode val="edge"/>
              <c:x val="1.5625E-2"/>
              <c:y val="0.24278556089579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81440"/>
        <c:crosses val="autoZero"/>
        <c:crossBetween val="midCat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800" b="0" i="0" u="none" strike="noStrike" baseline="0">
                <a:effectLst/>
              </a:rPr>
              <a:t>Baardmannetje</a:t>
            </a:r>
            <a:r>
              <a:rPr lang="nl-NL"/>
              <a:t>
overleving eerstejaars</a:t>
            </a:r>
          </a:p>
        </c:rich>
      </c:tx>
      <c:layout>
        <c:manualLayout>
          <c:xMode val="edge"/>
          <c:yMode val="edge"/>
          <c:x val="0.36081355809905208"/>
          <c:y val="1.9841610707752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37499999999999"/>
          <c:y val="0.15476250450499326"/>
          <c:w val="0.76875000000000004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juv'!$E$51:$AG$51</c:f>
              <c:numCache>
                <c:formatCode>0.00</c:formatCode>
                <c:ptCount val="29"/>
                <c:pt idx="2">
                  <c:v>5.6068399999999997E-2</c:v>
                </c:pt>
                <c:pt idx="3">
                  <c:v>0.1279991</c:v>
                </c:pt>
                <c:pt idx="5">
                  <c:v>0.2197675</c:v>
                </c:pt>
                <c:pt idx="8">
                  <c:v>0.25697110000000001</c:v>
                </c:pt>
                <c:pt idx="9">
                  <c:v>5.1710300000000001E-2</c:v>
                </c:pt>
                <c:pt idx="11">
                  <c:v>0.2313982</c:v>
                </c:pt>
                <c:pt idx="13">
                  <c:v>9.5501199999999994E-2</c:v>
                </c:pt>
                <c:pt idx="18">
                  <c:v>0.139816</c:v>
                </c:pt>
                <c:pt idx="20">
                  <c:v>7.1960499999999997E-2</c:v>
                </c:pt>
                <c:pt idx="21">
                  <c:v>0.1104738</c:v>
                </c:pt>
                <c:pt idx="22">
                  <c:v>0.2380517</c:v>
                </c:pt>
                <c:pt idx="23">
                  <c:v>7.4890999999999999E-2</c:v>
                </c:pt>
                <c:pt idx="25">
                  <c:v>0.1828206</c:v>
                </c:pt>
                <c:pt idx="26">
                  <c:v>5.0404299999999999E-2</c:v>
                </c:pt>
                <c:pt idx="28">
                  <c:v>7.3010800000000001E-2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152-43B7-91F9-9EF39937B7B6}"/>
            </c:ext>
          </c:extLst>
        </c:ser>
        <c:ser>
          <c:idx val="1"/>
          <c:order val="1"/>
          <c:tx>
            <c:v>lower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juv'!$E$52:$AG$52</c:f>
              <c:numCache>
                <c:formatCode>0.00</c:formatCode>
                <c:ptCount val="29"/>
                <c:pt idx="2">
                  <c:v>1.25755E-2</c:v>
                </c:pt>
                <c:pt idx="3">
                  <c:v>3.4872E-2</c:v>
                </c:pt>
                <c:pt idx="5">
                  <c:v>6.8114099999999997E-2</c:v>
                </c:pt>
                <c:pt idx="8">
                  <c:v>6.6353700000000002E-2</c:v>
                </c:pt>
                <c:pt idx="9">
                  <c:v>1.7362099999999998E-2</c:v>
                </c:pt>
                <c:pt idx="11">
                  <c:v>0.102532</c:v>
                </c:pt>
                <c:pt idx="13">
                  <c:v>3.4692300000000002E-2</c:v>
                </c:pt>
                <c:pt idx="18">
                  <c:v>5.4209399999999998E-2</c:v>
                </c:pt>
                <c:pt idx="20">
                  <c:v>2.8332300000000001E-2</c:v>
                </c:pt>
                <c:pt idx="21">
                  <c:v>5.1126499999999998E-2</c:v>
                </c:pt>
                <c:pt idx="22">
                  <c:v>0.10540090000000001</c:v>
                </c:pt>
                <c:pt idx="23">
                  <c:v>3.7887299999999999E-2</c:v>
                </c:pt>
                <c:pt idx="25">
                  <c:v>9.5783400000000005E-2</c:v>
                </c:pt>
                <c:pt idx="26">
                  <c:v>1.8843499999999999E-2</c:v>
                </c:pt>
                <c:pt idx="28">
                  <c:v>2.4044699999999999E-2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152-43B7-91F9-9EF39937B7B6}"/>
            </c:ext>
          </c:extLst>
        </c:ser>
        <c:ser>
          <c:idx val="2"/>
          <c:order val="2"/>
          <c:tx>
            <c:v>upper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juv'!$E$53:$AG$53</c:f>
              <c:numCache>
                <c:formatCode>0.00</c:formatCode>
                <c:ptCount val="29"/>
                <c:pt idx="2">
                  <c:v>0.21693480000000001</c:v>
                </c:pt>
                <c:pt idx="3">
                  <c:v>0.37356400000000001</c:v>
                </c:pt>
                <c:pt idx="5">
                  <c:v>0.52048430000000001</c:v>
                </c:pt>
                <c:pt idx="8">
                  <c:v>0.62727759999999999</c:v>
                </c:pt>
                <c:pt idx="9">
                  <c:v>0.14404910000000001</c:v>
                </c:pt>
                <c:pt idx="11">
                  <c:v>0.44239099999999998</c:v>
                </c:pt>
                <c:pt idx="13">
                  <c:v>0.23675450000000001</c:v>
                </c:pt>
                <c:pt idx="18">
                  <c:v>0.31551289999999999</c:v>
                </c:pt>
                <c:pt idx="20">
                  <c:v>0.17095099999999999</c:v>
                </c:pt>
                <c:pt idx="21">
                  <c:v>0.22255359999999999</c:v>
                </c:pt>
                <c:pt idx="22">
                  <c:v>0.4530942</c:v>
                </c:pt>
                <c:pt idx="23">
                  <c:v>0.1426761</c:v>
                </c:pt>
                <c:pt idx="25">
                  <c:v>0.32088080000000002</c:v>
                </c:pt>
                <c:pt idx="26">
                  <c:v>0.1279332</c:v>
                </c:pt>
                <c:pt idx="28">
                  <c:v>0.2011424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152-43B7-91F9-9EF39937B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776344"/>
        <c:axId val="699776736"/>
      </c:scatterChart>
      <c:valAx>
        <c:axId val="699776344"/>
        <c:scaling>
          <c:orientation val="minMax"/>
          <c:max val="2023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76736"/>
        <c:crosses val="autoZero"/>
        <c:crossBetween val="midCat"/>
        <c:majorUnit val="3"/>
        <c:minorUnit val="1"/>
      </c:valAx>
      <c:valAx>
        <c:axId val="699776736"/>
        <c:scaling>
          <c:orientation val="minMax"/>
          <c:max val="0.60000000000000009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jaarlijkse overlevingskans</a:t>
                </a:r>
              </a:p>
            </c:rich>
          </c:tx>
          <c:layout>
            <c:manualLayout>
              <c:xMode val="edge"/>
              <c:yMode val="edge"/>
              <c:x val="1.5625E-2"/>
              <c:y val="0.24278556089579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76344"/>
        <c:crosses val="autoZero"/>
        <c:crossBetween val="midCat"/>
        <c:majorUnit val="0.2"/>
        <c:minorUnit val="0.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Pimpelmees
reproductie</a:t>
            </a:r>
          </a:p>
        </c:rich>
      </c:tx>
      <c:layout>
        <c:manualLayout>
          <c:xMode val="edge"/>
          <c:yMode val="edge"/>
          <c:x val="0.38244569258194261"/>
          <c:y val="1.98411443111095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22307023908701"/>
          <c:y val="0.15476250450499326"/>
          <c:w val="0.78167817759981373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A7F2-423D-8FCC-808C780253E1}"/>
              </c:ext>
            </c:extLst>
          </c:dPt>
          <c:dPt>
            <c:idx val="1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7F2-423D-8FCC-808C780253E1}"/>
              </c:ext>
            </c:extLst>
          </c:dPt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reproductie!$E$54:$AH$54</c:f>
              <c:numCache>
                <c:formatCode>0.00</c:formatCode>
                <c:ptCount val="30"/>
                <c:pt idx="0">
                  <c:v>8.1651368724156104</c:v>
                </c:pt>
                <c:pt idx="1">
                  <c:v>14.1352652784591</c:v>
                </c:pt>
                <c:pt idx="2">
                  <c:v>10.137884309822899</c:v>
                </c:pt>
                <c:pt idx="3">
                  <c:v>5.39745920563798</c:v>
                </c:pt>
                <c:pt idx="4">
                  <c:v>10.332080758988299</c:v>
                </c:pt>
                <c:pt idx="5">
                  <c:v>4.4725983379774696</c:v>
                </c:pt>
                <c:pt idx="6">
                  <c:v>9.56425373992845</c:v>
                </c:pt>
                <c:pt idx="7">
                  <c:v>6.40088439093243</c:v>
                </c:pt>
                <c:pt idx="8">
                  <c:v>13.2330686449552</c:v>
                </c:pt>
                <c:pt idx="9">
                  <c:v>6.7544325201163797</c:v>
                </c:pt>
                <c:pt idx="10">
                  <c:v>13.3700956819889</c:v>
                </c:pt>
                <c:pt idx="11">
                  <c:v>10.557470422322901</c:v>
                </c:pt>
                <c:pt idx="12">
                  <c:v>6.19864995548265</c:v>
                </c:pt>
                <c:pt idx="13">
                  <c:v>8.9001213023265304</c:v>
                </c:pt>
                <c:pt idx="14">
                  <c:v>9.0505123914204102</c:v>
                </c:pt>
                <c:pt idx="15">
                  <c:v>11.1621522817862</c:v>
                </c:pt>
                <c:pt idx="16">
                  <c:v>15.0940171394668</c:v>
                </c:pt>
                <c:pt idx="17">
                  <c:v>11.6424094830586</c:v>
                </c:pt>
                <c:pt idx="18">
                  <c:v>12.7432685661547</c:v>
                </c:pt>
                <c:pt idx="19">
                  <c:v>6.63803007554605</c:v>
                </c:pt>
                <c:pt idx="20">
                  <c:v>9.0896155012580202</c:v>
                </c:pt>
                <c:pt idx="21">
                  <c:v>10.603950265178099</c:v>
                </c:pt>
                <c:pt idx="22">
                  <c:v>5.46550351388791</c:v>
                </c:pt>
                <c:pt idx="23">
                  <c:v>16.320212196931902</c:v>
                </c:pt>
                <c:pt idx="24">
                  <c:v>8.5794850001867502</c:v>
                </c:pt>
                <c:pt idx="25">
                  <c:v>22.888030581231</c:v>
                </c:pt>
                <c:pt idx="26">
                  <c:v>7.0477863425193998</c:v>
                </c:pt>
                <c:pt idx="27">
                  <c:v>7.7004735339471297</c:v>
                </c:pt>
                <c:pt idx="28">
                  <c:v>15.1971786029358</c:v>
                </c:pt>
                <c:pt idx="29">
                  <c:v>9.10226535060381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7F2-423D-8FCC-808C780253E1}"/>
            </c:ext>
          </c:extLst>
        </c:ser>
        <c:ser>
          <c:idx val="1"/>
          <c:order val="1"/>
          <c:tx>
            <c:v>lower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reproductie!$E$55:$AH$55</c:f>
              <c:numCache>
                <c:formatCode>0.00</c:formatCode>
                <c:ptCount val="30"/>
                <c:pt idx="0">
                  <c:v>2.8254285866679401</c:v>
                </c:pt>
                <c:pt idx="1">
                  <c:v>6.1551828503026904</c:v>
                </c:pt>
                <c:pt idx="2">
                  <c:v>5.2196002577521803</c:v>
                </c:pt>
                <c:pt idx="3">
                  <c:v>2.8297886232591201</c:v>
                </c:pt>
                <c:pt idx="4">
                  <c:v>5.4023961095978699</c:v>
                </c:pt>
                <c:pt idx="5">
                  <c:v>2.4020618167383798</c:v>
                </c:pt>
                <c:pt idx="6">
                  <c:v>5.1975723888502996</c:v>
                </c:pt>
                <c:pt idx="7">
                  <c:v>3.49809035641315</c:v>
                </c:pt>
                <c:pt idx="8">
                  <c:v>7.3777851273181101</c:v>
                </c:pt>
                <c:pt idx="9">
                  <c:v>3.7905765074598499</c:v>
                </c:pt>
                <c:pt idx="10">
                  <c:v>7.5715054928663399</c:v>
                </c:pt>
                <c:pt idx="11">
                  <c:v>6.0720825402082301</c:v>
                </c:pt>
                <c:pt idx="12">
                  <c:v>3.4695135127721599</c:v>
                </c:pt>
                <c:pt idx="13">
                  <c:v>5.0434118742730298</c:v>
                </c:pt>
                <c:pt idx="14">
                  <c:v>5.1936172780129297</c:v>
                </c:pt>
                <c:pt idx="15">
                  <c:v>6.3346580037916098</c:v>
                </c:pt>
                <c:pt idx="16">
                  <c:v>8.7680714418432597</c:v>
                </c:pt>
                <c:pt idx="17">
                  <c:v>6.62053863156794</c:v>
                </c:pt>
                <c:pt idx="18">
                  <c:v>7.3303627684778698</c:v>
                </c:pt>
                <c:pt idx="19">
                  <c:v>3.81153813237156</c:v>
                </c:pt>
                <c:pt idx="20">
                  <c:v>5.2707328644120501</c:v>
                </c:pt>
                <c:pt idx="21">
                  <c:v>6.09113475798432</c:v>
                </c:pt>
                <c:pt idx="22">
                  <c:v>3.0793855281580398</c:v>
                </c:pt>
                <c:pt idx="23">
                  <c:v>9.4190442551094602</c:v>
                </c:pt>
                <c:pt idx="24">
                  <c:v>4.9245411569469901</c:v>
                </c:pt>
                <c:pt idx="25">
                  <c:v>13.2532539421282</c:v>
                </c:pt>
                <c:pt idx="26">
                  <c:v>4.1260873498639601</c:v>
                </c:pt>
                <c:pt idx="27">
                  <c:v>4.4705700302976501</c:v>
                </c:pt>
                <c:pt idx="28">
                  <c:v>8.8080984188343194</c:v>
                </c:pt>
                <c:pt idx="29">
                  <c:v>5.3445323581458801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7F2-423D-8FCC-808C780253E1}"/>
            </c:ext>
          </c:extLst>
        </c:ser>
        <c:ser>
          <c:idx val="2"/>
          <c:order val="2"/>
          <c:tx>
            <c:v>upper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reproductie!$E$56:$AH$56</c:f>
              <c:numCache>
                <c:formatCode>0.00</c:formatCode>
                <c:ptCount val="30"/>
                <c:pt idx="0">
                  <c:v>28.0939313511963</c:v>
                </c:pt>
                <c:pt idx="1">
                  <c:v>35.112581220436702</c:v>
                </c:pt>
                <c:pt idx="2">
                  <c:v>20.770622321216401</c:v>
                </c:pt>
                <c:pt idx="3">
                  <c:v>10.8544426764902</c:v>
                </c:pt>
                <c:pt idx="4">
                  <c:v>20.8840202441875</c:v>
                </c:pt>
                <c:pt idx="5">
                  <c:v>8.7781842273915593</c:v>
                </c:pt>
                <c:pt idx="6">
                  <c:v>18.622195777261201</c:v>
                </c:pt>
                <c:pt idx="7">
                  <c:v>12.386823158472099</c:v>
                </c:pt>
                <c:pt idx="8">
                  <c:v>25.2052448605797</c:v>
                </c:pt>
                <c:pt idx="9">
                  <c:v>12.7751705017451</c:v>
                </c:pt>
                <c:pt idx="10">
                  <c:v>25.126921746274402</c:v>
                </c:pt>
                <c:pt idx="11">
                  <c:v>19.585011111436401</c:v>
                </c:pt>
                <c:pt idx="12">
                  <c:v>11.7533048174282</c:v>
                </c:pt>
                <c:pt idx="13">
                  <c:v>16.705369855763401</c:v>
                </c:pt>
                <c:pt idx="14">
                  <c:v>16.810848646174598</c:v>
                </c:pt>
                <c:pt idx="15">
                  <c:v>20.930653369204101</c:v>
                </c:pt>
                <c:pt idx="16">
                  <c:v>27.761452134025099</c:v>
                </c:pt>
                <c:pt idx="17">
                  <c:v>21.7956749791955</c:v>
                </c:pt>
                <c:pt idx="18">
                  <c:v>23.630182106868101</c:v>
                </c:pt>
                <c:pt idx="19">
                  <c:v>12.315750202467701</c:v>
                </c:pt>
                <c:pt idx="20">
                  <c:v>16.733731240764801</c:v>
                </c:pt>
                <c:pt idx="21">
                  <c:v>19.676073626407899</c:v>
                </c:pt>
                <c:pt idx="22">
                  <c:v>10.3009181927775</c:v>
                </c:pt>
                <c:pt idx="23">
                  <c:v>30.1841181948989</c:v>
                </c:pt>
                <c:pt idx="24">
                  <c:v>15.934371710389801</c:v>
                </c:pt>
                <c:pt idx="25">
                  <c:v>42.213763613261101</c:v>
                </c:pt>
                <c:pt idx="26">
                  <c:v>12.872294400188601</c:v>
                </c:pt>
                <c:pt idx="27">
                  <c:v>14.164272950101401</c:v>
                </c:pt>
                <c:pt idx="28">
                  <c:v>28.003959338401501</c:v>
                </c:pt>
                <c:pt idx="29">
                  <c:v>16.593038997035801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7F2-423D-8FCC-808C78025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823384"/>
        <c:axId val="699819464"/>
      </c:scatterChart>
      <c:valAx>
        <c:axId val="699823384"/>
        <c:scaling>
          <c:orientation val="minMax"/>
          <c:max val="2024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819464"/>
        <c:crosses val="autoZero"/>
        <c:crossBetween val="midCat"/>
        <c:majorUnit val="3"/>
        <c:minorUnit val="1"/>
      </c:valAx>
      <c:valAx>
        <c:axId val="699819464"/>
        <c:scaling>
          <c:orientation val="minMax"/>
          <c:max val="4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reproductie-index</a:t>
                </a:r>
              </a:p>
            </c:rich>
          </c:tx>
          <c:layout>
            <c:manualLayout>
              <c:xMode val="edge"/>
              <c:yMode val="edge"/>
              <c:x val="1.5673859880142971E-2"/>
              <c:y val="0.341271074740111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823384"/>
        <c:crosses val="autoZero"/>
        <c:crossBetween val="midCat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800" b="0" i="0" u="none" strike="noStrike" baseline="0">
                <a:effectLst/>
              </a:rPr>
              <a:t>Pimpelmees</a:t>
            </a:r>
            <a:r>
              <a:rPr lang="nl-NL"/>
              <a:t>
overleving adult</a:t>
            </a:r>
          </a:p>
        </c:rich>
      </c:tx>
      <c:layout>
        <c:manualLayout>
          <c:xMode val="edge"/>
          <c:yMode val="edge"/>
          <c:x val="0.36081355809905208"/>
          <c:y val="1.9841610707752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37499999999999"/>
          <c:y val="0.15476250450499326"/>
          <c:w val="0.76875000000000004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6021-4706-9732-E5A569D370A6}"/>
              </c:ext>
            </c:extLst>
          </c:dPt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ad'!$E$54:$AG$54</c:f>
              <c:numCache>
                <c:formatCode>0.00</c:formatCode>
                <c:ptCount val="29"/>
                <c:pt idx="1">
                  <c:v>0.5742197</c:v>
                </c:pt>
                <c:pt idx="2">
                  <c:v>0.31305260000000001</c:v>
                </c:pt>
                <c:pt idx="3">
                  <c:v>0.27394940000000001</c:v>
                </c:pt>
                <c:pt idx="4">
                  <c:v>0.3764498</c:v>
                </c:pt>
                <c:pt idx="6">
                  <c:v>0.188168</c:v>
                </c:pt>
                <c:pt idx="7">
                  <c:v>0.40327839999999998</c:v>
                </c:pt>
                <c:pt idx="8">
                  <c:v>0.41194510000000001</c:v>
                </c:pt>
                <c:pt idx="9">
                  <c:v>0.39666289999999998</c:v>
                </c:pt>
                <c:pt idx="10">
                  <c:v>0.33798339999999999</c:v>
                </c:pt>
                <c:pt idx="11">
                  <c:v>0.35745700000000002</c:v>
                </c:pt>
                <c:pt idx="12">
                  <c:v>0.30757780000000001</c:v>
                </c:pt>
                <c:pt idx="13">
                  <c:v>0.52000420000000003</c:v>
                </c:pt>
                <c:pt idx="14">
                  <c:v>0.34710530000000001</c:v>
                </c:pt>
                <c:pt idx="15">
                  <c:v>0.4312494</c:v>
                </c:pt>
                <c:pt idx="16">
                  <c:v>0.25305549999999999</c:v>
                </c:pt>
                <c:pt idx="17">
                  <c:v>0.4351159</c:v>
                </c:pt>
                <c:pt idx="18">
                  <c:v>0.2957823</c:v>
                </c:pt>
                <c:pt idx="19">
                  <c:v>0.37056260000000002</c:v>
                </c:pt>
                <c:pt idx="20">
                  <c:v>0.31201299999999998</c:v>
                </c:pt>
                <c:pt idx="21">
                  <c:v>0.36312119999999998</c:v>
                </c:pt>
                <c:pt idx="22">
                  <c:v>0.49365530000000002</c:v>
                </c:pt>
                <c:pt idx="23">
                  <c:v>0.36468679999999998</c:v>
                </c:pt>
                <c:pt idx="24">
                  <c:v>0.46358060000000001</c:v>
                </c:pt>
                <c:pt idx="25">
                  <c:v>0.40155970000000002</c:v>
                </c:pt>
                <c:pt idx="26">
                  <c:v>0.38346950000000002</c:v>
                </c:pt>
                <c:pt idx="27">
                  <c:v>0.37983289999999997</c:v>
                </c:pt>
                <c:pt idx="28">
                  <c:v>0.4996389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021-4706-9732-E5A569D370A6}"/>
            </c:ext>
          </c:extLst>
        </c:ser>
        <c:ser>
          <c:idx val="1"/>
          <c:order val="1"/>
          <c:tx>
            <c:v>lower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ad'!$E$55:$AG$55</c:f>
              <c:numCache>
                <c:formatCode>0.00</c:formatCode>
                <c:ptCount val="29"/>
                <c:pt idx="1">
                  <c:v>0.16437869999999999</c:v>
                </c:pt>
                <c:pt idx="2">
                  <c:v>0.1499615</c:v>
                </c:pt>
                <c:pt idx="3">
                  <c:v>0.1324343</c:v>
                </c:pt>
                <c:pt idx="4">
                  <c:v>0.22389980000000001</c:v>
                </c:pt>
                <c:pt idx="6">
                  <c:v>0.10638400000000001</c:v>
                </c:pt>
                <c:pt idx="7">
                  <c:v>0.24449090000000001</c:v>
                </c:pt>
                <c:pt idx="8">
                  <c:v>0.24316740000000001</c:v>
                </c:pt>
                <c:pt idx="9">
                  <c:v>0.25548070000000001</c:v>
                </c:pt>
                <c:pt idx="10">
                  <c:v>0.21232780000000001</c:v>
                </c:pt>
                <c:pt idx="11">
                  <c:v>0.2291386</c:v>
                </c:pt>
                <c:pt idx="12">
                  <c:v>0.1945665</c:v>
                </c:pt>
                <c:pt idx="13">
                  <c:v>0.34868500000000002</c:v>
                </c:pt>
                <c:pt idx="14">
                  <c:v>0.2305632</c:v>
                </c:pt>
                <c:pt idx="15">
                  <c:v>0.2925025</c:v>
                </c:pt>
                <c:pt idx="16">
                  <c:v>0.16708490000000001</c:v>
                </c:pt>
                <c:pt idx="17">
                  <c:v>0.28454770000000001</c:v>
                </c:pt>
                <c:pt idx="18">
                  <c:v>0.19111059999999999</c:v>
                </c:pt>
                <c:pt idx="19">
                  <c:v>0.25155270000000002</c:v>
                </c:pt>
                <c:pt idx="20">
                  <c:v>0.2141661</c:v>
                </c:pt>
                <c:pt idx="21">
                  <c:v>0.2541525</c:v>
                </c:pt>
                <c:pt idx="22">
                  <c:v>0.3502902</c:v>
                </c:pt>
                <c:pt idx="23">
                  <c:v>0.24961510000000001</c:v>
                </c:pt>
                <c:pt idx="24">
                  <c:v>0.32869110000000001</c:v>
                </c:pt>
                <c:pt idx="25">
                  <c:v>0.28192729999999999</c:v>
                </c:pt>
                <c:pt idx="26">
                  <c:v>0.27881080000000003</c:v>
                </c:pt>
                <c:pt idx="27">
                  <c:v>0.27478560000000002</c:v>
                </c:pt>
                <c:pt idx="28">
                  <c:v>0.33973809999999999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021-4706-9732-E5A569D370A6}"/>
            </c:ext>
          </c:extLst>
        </c:ser>
        <c:ser>
          <c:idx val="2"/>
          <c:order val="2"/>
          <c:tx>
            <c:v>upper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ad'!$E$56:$AG$56</c:f>
              <c:numCache>
                <c:formatCode>0.00</c:formatCode>
                <c:ptCount val="29"/>
                <c:pt idx="1">
                  <c:v>0.90239990000000003</c:v>
                </c:pt>
                <c:pt idx="2">
                  <c:v>0.54069230000000001</c:v>
                </c:pt>
                <c:pt idx="3">
                  <c:v>0.4825699</c:v>
                </c:pt>
                <c:pt idx="4">
                  <c:v>0.55818369999999995</c:v>
                </c:pt>
                <c:pt idx="6">
                  <c:v>0.31094719999999998</c:v>
                </c:pt>
                <c:pt idx="7">
                  <c:v>0.58529940000000003</c:v>
                </c:pt>
                <c:pt idx="8">
                  <c:v>0.60432799999999998</c:v>
                </c:pt>
                <c:pt idx="9">
                  <c:v>0.55744859999999996</c:v>
                </c:pt>
                <c:pt idx="10">
                  <c:v>0.49159140000000001</c:v>
                </c:pt>
                <c:pt idx="11">
                  <c:v>0.5100846</c:v>
                </c:pt>
                <c:pt idx="12">
                  <c:v>0.44958979999999998</c:v>
                </c:pt>
                <c:pt idx="13">
                  <c:v>0.68674469999999999</c:v>
                </c:pt>
                <c:pt idx="14">
                  <c:v>0.48539379999999999</c:v>
                </c:pt>
                <c:pt idx="15">
                  <c:v>0.58169859999999995</c:v>
                </c:pt>
                <c:pt idx="16">
                  <c:v>0.36393300000000001</c:v>
                </c:pt>
                <c:pt idx="17">
                  <c:v>0.59868699999999997</c:v>
                </c:pt>
                <c:pt idx="18">
                  <c:v>0.42748550000000002</c:v>
                </c:pt>
                <c:pt idx="19">
                  <c:v>0.50768440000000004</c:v>
                </c:pt>
                <c:pt idx="20">
                  <c:v>0.4300968</c:v>
                </c:pt>
                <c:pt idx="21">
                  <c:v>0.48822759999999998</c:v>
                </c:pt>
                <c:pt idx="22">
                  <c:v>0.63807150000000001</c:v>
                </c:pt>
                <c:pt idx="23">
                  <c:v>0.49762689999999998</c:v>
                </c:pt>
                <c:pt idx="24">
                  <c:v>0.60401879999999997</c:v>
                </c:pt>
                <c:pt idx="25">
                  <c:v>0.53419170000000005</c:v>
                </c:pt>
                <c:pt idx="26">
                  <c:v>0.50016819999999995</c:v>
                </c:pt>
                <c:pt idx="27">
                  <c:v>0.4974904</c:v>
                </c:pt>
                <c:pt idx="28">
                  <c:v>0.65961360000000002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021-4706-9732-E5A569D37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817112"/>
        <c:axId val="699818680"/>
      </c:scatterChart>
      <c:valAx>
        <c:axId val="699817112"/>
        <c:scaling>
          <c:orientation val="minMax"/>
          <c:max val="2023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818680"/>
        <c:crosses val="autoZero"/>
        <c:crossBetween val="midCat"/>
        <c:majorUnit val="3"/>
        <c:minorUnit val="1"/>
      </c:valAx>
      <c:valAx>
        <c:axId val="699818680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jaarlijkse overlevingskans</a:t>
                </a:r>
              </a:p>
            </c:rich>
          </c:tx>
          <c:layout>
            <c:manualLayout>
              <c:xMode val="edge"/>
              <c:yMode val="edge"/>
              <c:x val="1.5625E-2"/>
              <c:y val="0.24278556089579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817112"/>
        <c:crosses val="autoZero"/>
        <c:crossBetween val="midCat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800" b="0" i="0" u="none" strike="noStrike" baseline="0">
                <a:effectLst/>
              </a:rPr>
              <a:t>Pimpelmees</a:t>
            </a:r>
            <a:r>
              <a:rPr lang="nl-NL"/>
              <a:t>
overleving eerstejaars</a:t>
            </a:r>
          </a:p>
        </c:rich>
      </c:tx>
      <c:layout>
        <c:manualLayout>
          <c:xMode val="edge"/>
          <c:yMode val="edge"/>
          <c:x val="0.36081355809905208"/>
          <c:y val="1.9841610707752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37499999999999"/>
          <c:y val="0.15476250450499326"/>
          <c:w val="0.76875000000000004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B1B4-45DA-AFD8-73B099C56290}"/>
              </c:ext>
            </c:extLst>
          </c:dPt>
          <c:dPt>
            <c:idx val="1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B1B4-45DA-AFD8-73B099C56290}"/>
              </c:ext>
            </c:extLst>
          </c:dPt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juv'!$E$54:$AG$54</c:f>
              <c:numCache>
                <c:formatCode>0.00</c:formatCode>
                <c:ptCount val="29"/>
                <c:pt idx="0">
                  <c:v>9.77349E-2</c:v>
                </c:pt>
                <c:pt idx="1">
                  <c:v>7.1824200000000005E-2</c:v>
                </c:pt>
                <c:pt idx="3">
                  <c:v>0.10948919999999999</c:v>
                </c:pt>
                <c:pt idx="4">
                  <c:v>7.7937999999999993E-2</c:v>
                </c:pt>
                <c:pt idx="5">
                  <c:v>6.7170400000000005E-2</c:v>
                </c:pt>
                <c:pt idx="6">
                  <c:v>8.6933499999999997E-2</c:v>
                </c:pt>
                <c:pt idx="8">
                  <c:v>7.7386700000000003E-2</c:v>
                </c:pt>
                <c:pt idx="9">
                  <c:v>0.10194300000000001</c:v>
                </c:pt>
                <c:pt idx="10">
                  <c:v>5.3921499999999997E-2</c:v>
                </c:pt>
                <c:pt idx="11">
                  <c:v>5.3091399999999997E-2</c:v>
                </c:pt>
                <c:pt idx="12">
                  <c:v>5.02516E-2</c:v>
                </c:pt>
                <c:pt idx="13">
                  <c:v>8.0813599999999999E-2</c:v>
                </c:pt>
                <c:pt idx="14">
                  <c:v>7.7330399999999994E-2</c:v>
                </c:pt>
                <c:pt idx="15">
                  <c:v>9.0412699999999999E-2</c:v>
                </c:pt>
                <c:pt idx="17">
                  <c:v>8.0566600000000002E-2</c:v>
                </c:pt>
                <c:pt idx="19">
                  <c:v>0.1200189</c:v>
                </c:pt>
                <c:pt idx="20">
                  <c:v>8.8325299999999995E-2</c:v>
                </c:pt>
                <c:pt idx="21">
                  <c:v>7.7104099999999995E-2</c:v>
                </c:pt>
                <c:pt idx="22">
                  <c:v>8.7125300000000003E-2</c:v>
                </c:pt>
                <c:pt idx="23">
                  <c:v>6.0650599999999999E-2</c:v>
                </c:pt>
                <c:pt idx="24">
                  <c:v>8.9583599999999999E-2</c:v>
                </c:pt>
                <c:pt idx="25">
                  <c:v>6.0777200000000003E-2</c:v>
                </c:pt>
                <c:pt idx="26">
                  <c:v>7.8537499999999996E-2</c:v>
                </c:pt>
                <c:pt idx="27">
                  <c:v>5.3286699999999999E-2</c:v>
                </c:pt>
                <c:pt idx="28">
                  <c:v>8.9204400000000003E-2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1B4-45DA-AFD8-73B099C56290}"/>
            </c:ext>
          </c:extLst>
        </c:ser>
        <c:ser>
          <c:idx val="1"/>
          <c:order val="1"/>
          <c:tx>
            <c:v>lower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juv'!$E$55:$AG$55</c:f>
              <c:numCache>
                <c:formatCode>0.00</c:formatCode>
                <c:ptCount val="29"/>
                <c:pt idx="0">
                  <c:v>2.99759E-2</c:v>
                </c:pt>
                <c:pt idx="1">
                  <c:v>2.6191300000000001E-2</c:v>
                </c:pt>
                <c:pt idx="3">
                  <c:v>5.7458299999999997E-2</c:v>
                </c:pt>
                <c:pt idx="4">
                  <c:v>4.39359E-2</c:v>
                </c:pt>
                <c:pt idx="5">
                  <c:v>2.7352999999999999E-2</c:v>
                </c:pt>
                <c:pt idx="6">
                  <c:v>5.0289E-2</c:v>
                </c:pt>
                <c:pt idx="8">
                  <c:v>4.7010299999999998E-2</c:v>
                </c:pt>
                <c:pt idx="9">
                  <c:v>5.8957099999999998E-2</c:v>
                </c:pt>
                <c:pt idx="10">
                  <c:v>3.17676E-2</c:v>
                </c:pt>
                <c:pt idx="11">
                  <c:v>3.0760900000000001E-2</c:v>
                </c:pt>
                <c:pt idx="12">
                  <c:v>2.4696900000000001E-2</c:v>
                </c:pt>
                <c:pt idx="13">
                  <c:v>4.8425500000000003E-2</c:v>
                </c:pt>
                <c:pt idx="14">
                  <c:v>4.8117699999999999E-2</c:v>
                </c:pt>
                <c:pt idx="15">
                  <c:v>5.7456500000000001E-2</c:v>
                </c:pt>
                <c:pt idx="17">
                  <c:v>5.01406E-2</c:v>
                </c:pt>
                <c:pt idx="19">
                  <c:v>7.8369400000000006E-2</c:v>
                </c:pt>
                <c:pt idx="20">
                  <c:v>5.9656099999999997E-2</c:v>
                </c:pt>
                <c:pt idx="21">
                  <c:v>5.0115800000000002E-2</c:v>
                </c:pt>
                <c:pt idx="22">
                  <c:v>4.8509099999999999E-2</c:v>
                </c:pt>
                <c:pt idx="23">
                  <c:v>4.0545299999999999E-2</c:v>
                </c:pt>
                <c:pt idx="24">
                  <c:v>5.7621699999999998E-2</c:v>
                </c:pt>
                <c:pt idx="25">
                  <c:v>4.2762300000000003E-2</c:v>
                </c:pt>
                <c:pt idx="26">
                  <c:v>5.0985999999999997E-2</c:v>
                </c:pt>
                <c:pt idx="27">
                  <c:v>3.1428299999999999E-2</c:v>
                </c:pt>
                <c:pt idx="28">
                  <c:v>6.0942499999999997E-2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1B4-45DA-AFD8-73B099C56290}"/>
            </c:ext>
          </c:extLst>
        </c:ser>
        <c:ser>
          <c:idx val="2"/>
          <c:order val="2"/>
          <c:tx>
            <c:v>upper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juv'!$E$56:$AG$56</c:f>
              <c:numCache>
                <c:formatCode>0.00</c:formatCode>
                <c:ptCount val="29"/>
                <c:pt idx="0">
                  <c:v>0.27520509999999998</c:v>
                </c:pt>
                <c:pt idx="1">
                  <c:v>0.18209600000000001</c:v>
                </c:pt>
                <c:pt idx="3">
                  <c:v>0.1987034</c:v>
                </c:pt>
                <c:pt idx="4">
                  <c:v>0.13455130000000001</c:v>
                </c:pt>
                <c:pt idx="5">
                  <c:v>0.15567300000000001</c:v>
                </c:pt>
                <c:pt idx="6">
                  <c:v>0.1461703</c:v>
                </c:pt>
                <c:pt idx="8">
                  <c:v>0.1248205</c:v>
                </c:pt>
                <c:pt idx="9">
                  <c:v>0.1705885</c:v>
                </c:pt>
                <c:pt idx="10">
                  <c:v>9.0087600000000004E-2</c:v>
                </c:pt>
                <c:pt idx="11">
                  <c:v>9.0125200000000003E-2</c:v>
                </c:pt>
                <c:pt idx="12">
                  <c:v>9.9549399999999996E-2</c:v>
                </c:pt>
                <c:pt idx="13">
                  <c:v>0.1318618</c:v>
                </c:pt>
                <c:pt idx="14">
                  <c:v>0.1220053</c:v>
                </c:pt>
                <c:pt idx="15">
                  <c:v>0.13947470000000001</c:v>
                </c:pt>
                <c:pt idx="17">
                  <c:v>0.12698719999999999</c:v>
                </c:pt>
                <c:pt idx="19">
                  <c:v>0.17949229999999999</c:v>
                </c:pt>
                <c:pt idx="20">
                  <c:v>0.12888379999999999</c:v>
                </c:pt>
                <c:pt idx="21">
                  <c:v>0.1168386</c:v>
                </c:pt>
                <c:pt idx="22">
                  <c:v>0.1515851</c:v>
                </c:pt>
                <c:pt idx="23">
                  <c:v>8.9792499999999997E-2</c:v>
                </c:pt>
                <c:pt idx="24">
                  <c:v>0.1367025</c:v>
                </c:pt>
                <c:pt idx="25">
                  <c:v>8.5701899999999998E-2</c:v>
                </c:pt>
                <c:pt idx="26">
                  <c:v>0.1191083</c:v>
                </c:pt>
                <c:pt idx="27">
                  <c:v>8.8951699999999995E-2</c:v>
                </c:pt>
                <c:pt idx="28">
                  <c:v>0.12877530000000001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1B4-45DA-AFD8-73B099C56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822208"/>
        <c:axId val="699822600"/>
      </c:scatterChart>
      <c:valAx>
        <c:axId val="699822208"/>
        <c:scaling>
          <c:orientation val="minMax"/>
          <c:max val="2023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822600"/>
        <c:crosses val="autoZero"/>
        <c:crossBetween val="midCat"/>
        <c:majorUnit val="3"/>
        <c:minorUnit val="1"/>
      </c:valAx>
      <c:valAx>
        <c:axId val="699822600"/>
        <c:scaling>
          <c:orientation val="minMax"/>
          <c:max val="0.4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jaarlijkse overlevingskans</a:t>
                </a:r>
              </a:p>
            </c:rich>
          </c:tx>
          <c:layout>
            <c:manualLayout>
              <c:xMode val="edge"/>
              <c:yMode val="edge"/>
              <c:x val="1.5625E-2"/>
              <c:y val="0.24278556089579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822208"/>
        <c:crosses val="autoZero"/>
        <c:crossBetween val="midCat"/>
        <c:majorUnit val="0.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Koolmees
reproductie</a:t>
            </a:r>
          </a:p>
        </c:rich>
      </c:tx>
      <c:layout>
        <c:manualLayout>
          <c:xMode val="edge"/>
          <c:yMode val="edge"/>
          <c:x val="0.38244569258194261"/>
          <c:y val="1.98411443111095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22307023908701"/>
          <c:y val="0.15476250450499326"/>
          <c:w val="0.78167817759981373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B274-4280-BD35-96E55B2ECA38}"/>
              </c:ext>
            </c:extLst>
          </c:dPt>
          <c:dPt>
            <c:idx val="1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B274-4280-BD35-96E55B2ECA38}"/>
              </c:ext>
            </c:extLst>
          </c:dPt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reproductie!$E$57:$AH$57</c:f>
              <c:numCache>
                <c:formatCode>0.00</c:formatCode>
                <c:ptCount val="30"/>
                <c:pt idx="0">
                  <c:v>4.3455859959917396</c:v>
                </c:pt>
                <c:pt idx="1">
                  <c:v>9.0987182180211708</c:v>
                </c:pt>
                <c:pt idx="2">
                  <c:v>5.3619366853033403</c:v>
                </c:pt>
                <c:pt idx="3">
                  <c:v>4.86284789814228</c:v>
                </c:pt>
                <c:pt idx="4">
                  <c:v>7.53984453214394</c:v>
                </c:pt>
                <c:pt idx="5">
                  <c:v>5.0492301889842004</c:v>
                </c:pt>
                <c:pt idx="6">
                  <c:v>7.3782492689172399</c:v>
                </c:pt>
                <c:pt idx="7">
                  <c:v>4.0517917405761796</c:v>
                </c:pt>
                <c:pt idx="8">
                  <c:v>7.6007495446397098</c:v>
                </c:pt>
                <c:pt idx="9">
                  <c:v>6.6499521377072099</c:v>
                </c:pt>
                <c:pt idx="10">
                  <c:v>6.9977830572511799</c:v>
                </c:pt>
                <c:pt idx="11">
                  <c:v>6.3946073074510501</c:v>
                </c:pt>
                <c:pt idx="12">
                  <c:v>4.3841629311063901</c:v>
                </c:pt>
                <c:pt idx="13">
                  <c:v>5.5751305493220702</c:v>
                </c:pt>
                <c:pt idx="14">
                  <c:v>4.8068216032734199</c:v>
                </c:pt>
                <c:pt idx="15">
                  <c:v>7.3209858541942401</c:v>
                </c:pt>
                <c:pt idx="16">
                  <c:v>8.8346585662794901</c:v>
                </c:pt>
                <c:pt idx="17">
                  <c:v>6.7946671394209801</c:v>
                </c:pt>
                <c:pt idx="18">
                  <c:v>6.7641030489773399</c:v>
                </c:pt>
                <c:pt idx="19">
                  <c:v>4.5385798793721301</c:v>
                </c:pt>
                <c:pt idx="20">
                  <c:v>7.2212630644963101</c:v>
                </c:pt>
                <c:pt idx="21">
                  <c:v>3.9175263612341502</c:v>
                </c:pt>
                <c:pt idx="22">
                  <c:v>4.3034829169171998</c:v>
                </c:pt>
                <c:pt idx="23">
                  <c:v>8.8927704630278992</c:v>
                </c:pt>
                <c:pt idx="24">
                  <c:v>6.22353237495226</c:v>
                </c:pt>
                <c:pt idx="25">
                  <c:v>9.6295514848027501</c:v>
                </c:pt>
                <c:pt idx="26">
                  <c:v>5.7757816356299498</c:v>
                </c:pt>
                <c:pt idx="27">
                  <c:v>4.8022921499947602</c:v>
                </c:pt>
                <c:pt idx="28">
                  <c:v>10.6589893784395</c:v>
                </c:pt>
                <c:pt idx="29">
                  <c:v>5.0468094705824802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274-4280-BD35-96E55B2ECA38}"/>
            </c:ext>
          </c:extLst>
        </c:ser>
        <c:ser>
          <c:idx val="1"/>
          <c:order val="1"/>
          <c:tx>
            <c:v>lower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reproductie!$E$58:$AH$58</c:f>
              <c:numCache>
                <c:formatCode>0.00</c:formatCode>
                <c:ptCount val="30"/>
                <c:pt idx="0">
                  <c:v>1.50756399964896</c:v>
                </c:pt>
                <c:pt idx="1">
                  <c:v>4.5521713213759796</c:v>
                </c:pt>
                <c:pt idx="2">
                  <c:v>3.0442579541124801</c:v>
                </c:pt>
                <c:pt idx="3">
                  <c:v>2.7091968533700599</c:v>
                </c:pt>
                <c:pt idx="4">
                  <c:v>4.1758924631663001</c:v>
                </c:pt>
                <c:pt idx="5">
                  <c:v>2.8598441226931501</c:v>
                </c:pt>
                <c:pt idx="6">
                  <c:v>4.2123026831422496</c:v>
                </c:pt>
                <c:pt idx="7">
                  <c:v>2.3181207145169598</c:v>
                </c:pt>
                <c:pt idx="8">
                  <c:v>4.3613487154586501</c:v>
                </c:pt>
                <c:pt idx="9">
                  <c:v>3.8527689014767699</c:v>
                </c:pt>
                <c:pt idx="10">
                  <c:v>4.0730179679473197</c:v>
                </c:pt>
                <c:pt idx="11">
                  <c:v>3.8016054744244299</c:v>
                </c:pt>
                <c:pt idx="12">
                  <c:v>2.5725575310034801</c:v>
                </c:pt>
                <c:pt idx="13">
                  <c:v>3.29655142400861</c:v>
                </c:pt>
                <c:pt idx="14">
                  <c:v>2.8296969491451698</c:v>
                </c:pt>
                <c:pt idx="15">
                  <c:v>4.2826010364857803</c:v>
                </c:pt>
                <c:pt idx="16">
                  <c:v>5.2591305938895703</c:v>
                </c:pt>
                <c:pt idx="17">
                  <c:v>4.0051699679659603</c:v>
                </c:pt>
                <c:pt idx="18">
                  <c:v>3.99651551398079</c:v>
                </c:pt>
                <c:pt idx="19">
                  <c:v>2.6763254196777799</c:v>
                </c:pt>
                <c:pt idx="20">
                  <c:v>4.2899183347979601</c:v>
                </c:pt>
                <c:pt idx="21">
                  <c:v>2.3229269503108498</c:v>
                </c:pt>
                <c:pt idx="22">
                  <c:v>2.5197089485469601</c:v>
                </c:pt>
                <c:pt idx="23">
                  <c:v>5.2887615602313502</c:v>
                </c:pt>
                <c:pt idx="24">
                  <c:v>3.7003069504290802</c:v>
                </c:pt>
                <c:pt idx="25">
                  <c:v>5.7853952824239903</c:v>
                </c:pt>
                <c:pt idx="26">
                  <c:v>3.4367813326269001</c:v>
                </c:pt>
                <c:pt idx="27">
                  <c:v>2.8674678422170299</c:v>
                </c:pt>
                <c:pt idx="28">
                  <c:v>6.3413793889149996</c:v>
                </c:pt>
                <c:pt idx="29">
                  <c:v>2.9922479375079298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274-4280-BD35-96E55B2ECA38}"/>
            </c:ext>
          </c:extLst>
        </c:ser>
        <c:ser>
          <c:idx val="2"/>
          <c:order val="2"/>
          <c:tx>
            <c:v>upper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reproductie!$E$59:$AH$59</c:f>
              <c:numCache>
                <c:formatCode>0.00</c:formatCode>
                <c:ptCount val="30"/>
                <c:pt idx="0">
                  <c:v>13.556604441151199</c:v>
                </c:pt>
                <c:pt idx="1">
                  <c:v>19.061979638421299</c:v>
                </c:pt>
                <c:pt idx="2">
                  <c:v>9.9181339069521606</c:v>
                </c:pt>
                <c:pt idx="3">
                  <c:v>9.1494772858399198</c:v>
                </c:pt>
                <c:pt idx="4">
                  <c:v>14.278423076387501</c:v>
                </c:pt>
                <c:pt idx="5">
                  <c:v>9.3603508649085203</c:v>
                </c:pt>
                <c:pt idx="6">
                  <c:v>13.587611198293001</c:v>
                </c:pt>
                <c:pt idx="7">
                  <c:v>7.4402592606429696</c:v>
                </c:pt>
                <c:pt idx="8">
                  <c:v>13.9343278755941</c:v>
                </c:pt>
                <c:pt idx="9">
                  <c:v>12.0875828864776</c:v>
                </c:pt>
                <c:pt idx="10">
                  <c:v>12.674515861149899</c:v>
                </c:pt>
                <c:pt idx="11">
                  <c:v>11.3712215404754</c:v>
                </c:pt>
                <c:pt idx="12">
                  <c:v>7.8791688525674797</c:v>
                </c:pt>
                <c:pt idx="13">
                  <c:v>9.9558888665149894</c:v>
                </c:pt>
                <c:pt idx="14">
                  <c:v>8.6154814358158092</c:v>
                </c:pt>
                <c:pt idx="15">
                  <c:v>13.1980655756615</c:v>
                </c:pt>
                <c:pt idx="16">
                  <c:v>15.702483683656601</c:v>
                </c:pt>
                <c:pt idx="17">
                  <c:v>12.1677910268406</c:v>
                </c:pt>
                <c:pt idx="18">
                  <c:v>12.0917100461124</c:v>
                </c:pt>
                <c:pt idx="19">
                  <c:v>8.1219003811202004</c:v>
                </c:pt>
                <c:pt idx="20">
                  <c:v>12.846691701943501</c:v>
                </c:pt>
                <c:pt idx="21">
                  <c:v>6.9773108039160796</c:v>
                </c:pt>
                <c:pt idx="22">
                  <c:v>7.7473130790133302</c:v>
                </c:pt>
                <c:pt idx="23">
                  <c:v>15.815515363788201</c:v>
                </c:pt>
                <c:pt idx="24">
                  <c:v>11.065392676354501</c:v>
                </c:pt>
                <c:pt idx="25">
                  <c:v>16.9744221919129</c:v>
                </c:pt>
                <c:pt idx="26">
                  <c:v>10.2595130525175</c:v>
                </c:pt>
                <c:pt idx="27">
                  <c:v>8.5054196178943506</c:v>
                </c:pt>
                <c:pt idx="28">
                  <c:v>18.948252200232901</c:v>
                </c:pt>
                <c:pt idx="29">
                  <c:v>8.9919196459324908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274-4280-BD35-96E55B2EC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820248"/>
        <c:axId val="699825344"/>
      </c:scatterChart>
      <c:valAx>
        <c:axId val="699820248"/>
        <c:scaling>
          <c:orientation val="minMax"/>
          <c:max val="2024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825344"/>
        <c:crosses val="autoZero"/>
        <c:crossBetween val="midCat"/>
        <c:majorUnit val="3"/>
        <c:minorUnit val="1"/>
      </c:valAx>
      <c:valAx>
        <c:axId val="699825344"/>
        <c:scaling>
          <c:orientation val="minMax"/>
          <c:max val="2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reproductie-index</a:t>
                </a:r>
              </a:p>
            </c:rich>
          </c:tx>
          <c:layout>
            <c:manualLayout>
              <c:xMode val="edge"/>
              <c:yMode val="edge"/>
              <c:x val="1.5673859880142971E-2"/>
              <c:y val="0.341271074740111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820248"/>
        <c:crosses val="autoZero"/>
        <c:crossBetween val="midCat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800" b="0" i="0" u="none" strike="noStrike" baseline="0">
                <a:effectLst/>
              </a:rPr>
              <a:t>Koolmees</a:t>
            </a:r>
            <a:r>
              <a:rPr lang="nl-NL"/>
              <a:t>
overleving adult</a:t>
            </a:r>
          </a:p>
        </c:rich>
      </c:tx>
      <c:layout>
        <c:manualLayout>
          <c:xMode val="edge"/>
          <c:yMode val="edge"/>
          <c:x val="0.36081355809905208"/>
          <c:y val="1.9841610707752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37499999999999"/>
          <c:y val="0.15476250450499326"/>
          <c:w val="0.76875000000000004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8939-4339-A8EC-83F7BBC028DE}"/>
              </c:ext>
            </c:extLst>
          </c:dPt>
          <c:dPt>
            <c:idx val="1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8939-4339-A8EC-83F7BBC028DE}"/>
              </c:ext>
            </c:extLst>
          </c:dPt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ad'!$E$57:$AG$57</c:f>
              <c:numCache>
                <c:formatCode>0.00</c:formatCode>
                <c:ptCount val="29"/>
                <c:pt idx="1">
                  <c:v>0.25147419999999998</c:v>
                </c:pt>
                <c:pt idx="2">
                  <c:v>0.3769748</c:v>
                </c:pt>
                <c:pt idx="3">
                  <c:v>0.33431440000000001</c:v>
                </c:pt>
                <c:pt idx="4">
                  <c:v>0.27982360000000001</c:v>
                </c:pt>
                <c:pt idx="5">
                  <c:v>0.4357453</c:v>
                </c:pt>
                <c:pt idx="6">
                  <c:v>0.43984649999999997</c:v>
                </c:pt>
                <c:pt idx="7">
                  <c:v>0.32558680000000001</c:v>
                </c:pt>
                <c:pt idx="8">
                  <c:v>0.39002599999999998</c:v>
                </c:pt>
                <c:pt idx="9">
                  <c:v>0.48825659999999999</c:v>
                </c:pt>
                <c:pt idx="10">
                  <c:v>0.24674019999999999</c:v>
                </c:pt>
                <c:pt idx="11">
                  <c:v>0.35800910000000002</c:v>
                </c:pt>
                <c:pt idx="12">
                  <c:v>0.43747580000000003</c:v>
                </c:pt>
                <c:pt idx="13">
                  <c:v>0.33496480000000001</c:v>
                </c:pt>
                <c:pt idx="14">
                  <c:v>0.31591530000000001</c:v>
                </c:pt>
                <c:pt idx="15">
                  <c:v>0.3809766</c:v>
                </c:pt>
                <c:pt idx="16">
                  <c:v>0.40905940000000002</c:v>
                </c:pt>
                <c:pt idx="17">
                  <c:v>0.3682359</c:v>
                </c:pt>
                <c:pt idx="18">
                  <c:v>0.37203900000000001</c:v>
                </c:pt>
                <c:pt idx="19">
                  <c:v>0.47674509999999998</c:v>
                </c:pt>
                <c:pt idx="20">
                  <c:v>0.46362379999999997</c:v>
                </c:pt>
                <c:pt idx="21">
                  <c:v>0.37728800000000001</c:v>
                </c:pt>
                <c:pt idx="22">
                  <c:v>0.47273209999999999</c:v>
                </c:pt>
                <c:pt idx="23">
                  <c:v>0.46921040000000003</c:v>
                </c:pt>
                <c:pt idx="24">
                  <c:v>0.39683469999999998</c:v>
                </c:pt>
                <c:pt idx="25">
                  <c:v>0.37758779999999997</c:v>
                </c:pt>
                <c:pt idx="26">
                  <c:v>0.43023549999999999</c:v>
                </c:pt>
                <c:pt idx="27">
                  <c:v>0.36476399999999998</c:v>
                </c:pt>
                <c:pt idx="28">
                  <c:v>0.43788919999999998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939-4339-A8EC-83F7BBC028DE}"/>
            </c:ext>
          </c:extLst>
        </c:ser>
        <c:ser>
          <c:idx val="1"/>
          <c:order val="1"/>
          <c:tx>
            <c:v>lower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ad'!$E$58:$AG$58</c:f>
              <c:numCache>
                <c:formatCode>0.00</c:formatCode>
                <c:ptCount val="29"/>
                <c:pt idx="1">
                  <c:v>8.7968299999999999E-2</c:v>
                </c:pt>
                <c:pt idx="2">
                  <c:v>0.2479644</c:v>
                </c:pt>
                <c:pt idx="3">
                  <c:v>0.21050479999999999</c:v>
                </c:pt>
                <c:pt idx="4">
                  <c:v>0.168517</c:v>
                </c:pt>
                <c:pt idx="5">
                  <c:v>0.29207929999999999</c:v>
                </c:pt>
                <c:pt idx="6">
                  <c:v>0.29065780000000002</c:v>
                </c:pt>
                <c:pt idx="7">
                  <c:v>0.2160531</c:v>
                </c:pt>
                <c:pt idx="8">
                  <c:v>0.260903</c:v>
                </c:pt>
                <c:pt idx="9">
                  <c:v>0.34654390000000002</c:v>
                </c:pt>
                <c:pt idx="10">
                  <c:v>0.16315979999999999</c:v>
                </c:pt>
                <c:pt idx="11">
                  <c:v>0.2601425</c:v>
                </c:pt>
                <c:pt idx="12">
                  <c:v>0.32729380000000002</c:v>
                </c:pt>
                <c:pt idx="13">
                  <c:v>0.24723609999999999</c:v>
                </c:pt>
                <c:pt idx="14">
                  <c:v>0.22938549999999999</c:v>
                </c:pt>
                <c:pt idx="15">
                  <c:v>0.27572809999999998</c:v>
                </c:pt>
                <c:pt idx="16">
                  <c:v>0.29939470000000001</c:v>
                </c:pt>
                <c:pt idx="17">
                  <c:v>0.2701326</c:v>
                </c:pt>
                <c:pt idx="18">
                  <c:v>0.28145920000000002</c:v>
                </c:pt>
                <c:pt idx="19">
                  <c:v>0.37448229999999999</c:v>
                </c:pt>
                <c:pt idx="20">
                  <c:v>0.36768149999999999</c:v>
                </c:pt>
                <c:pt idx="21">
                  <c:v>0.29841570000000001</c:v>
                </c:pt>
                <c:pt idx="22">
                  <c:v>0.37438080000000001</c:v>
                </c:pt>
                <c:pt idx="23">
                  <c:v>0.36547629999999998</c:v>
                </c:pt>
                <c:pt idx="24">
                  <c:v>0.31232739999999998</c:v>
                </c:pt>
                <c:pt idx="25">
                  <c:v>0.29718129999999998</c:v>
                </c:pt>
                <c:pt idx="26">
                  <c:v>0.34162360000000003</c:v>
                </c:pt>
                <c:pt idx="27">
                  <c:v>0.28519470000000002</c:v>
                </c:pt>
                <c:pt idx="28">
                  <c:v>0.32449020000000001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939-4339-A8EC-83F7BBC028DE}"/>
            </c:ext>
          </c:extLst>
        </c:ser>
        <c:ser>
          <c:idx val="2"/>
          <c:order val="2"/>
          <c:tx>
            <c:v>upper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ad'!$E$59:$AG$59</c:f>
              <c:numCache>
                <c:formatCode>0.00</c:formatCode>
                <c:ptCount val="29"/>
                <c:pt idx="1">
                  <c:v>0.5392112</c:v>
                </c:pt>
                <c:pt idx="2">
                  <c:v>0.52614660000000002</c:v>
                </c:pt>
                <c:pt idx="3">
                  <c:v>0.48610720000000002</c:v>
                </c:pt>
                <c:pt idx="4">
                  <c:v>0.42690260000000002</c:v>
                </c:pt>
                <c:pt idx="5">
                  <c:v>0.59107509999999996</c:v>
                </c:pt>
                <c:pt idx="6">
                  <c:v>0.60075710000000004</c:v>
                </c:pt>
                <c:pt idx="7">
                  <c:v>0.45819530000000003</c:v>
                </c:pt>
                <c:pt idx="8">
                  <c:v>0.53665280000000004</c:v>
                </c:pt>
                <c:pt idx="9">
                  <c:v>0.63188259999999996</c:v>
                </c:pt>
                <c:pt idx="10">
                  <c:v>0.35497420000000002</c:v>
                </c:pt>
                <c:pt idx="11">
                  <c:v>0.46933780000000003</c:v>
                </c:pt>
                <c:pt idx="12">
                  <c:v>0.55419260000000004</c:v>
                </c:pt>
                <c:pt idx="13">
                  <c:v>0.4358011</c:v>
                </c:pt>
                <c:pt idx="14">
                  <c:v>0.417406</c:v>
                </c:pt>
                <c:pt idx="15">
                  <c:v>0.49873529999999999</c:v>
                </c:pt>
                <c:pt idx="16">
                  <c:v>0.52858660000000002</c:v>
                </c:pt>
                <c:pt idx="17">
                  <c:v>0.47860429999999998</c:v>
                </c:pt>
                <c:pt idx="18">
                  <c:v>0.47259649999999997</c:v>
                </c:pt>
                <c:pt idx="19">
                  <c:v>0.58099559999999995</c:v>
                </c:pt>
                <c:pt idx="20">
                  <c:v>0.56233690000000003</c:v>
                </c:pt>
                <c:pt idx="21">
                  <c:v>0.46324219999999999</c:v>
                </c:pt>
                <c:pt idx="22">
                  <c:v>0.57324640000000004</c:v>
                </c:pt>
                <c:pt idx="23">
                  <c:v>0.5756751</c:v>
                </c:pt>
                <c:pt idx="24">
                  <c:v>0.48798190000000002</c:v>
                </c:pt>
                <c:pt idx="25">
                  <c:v>0.46534520000000001</c:v>
                </c:pt>
                <c:pt idx="26">
                  <c:v>0.52355430000000003</c:v>
                </c:pt>
                <c:pt idx="27">
                  <c:v>0.4524803</c:v>
                </c:pt>
                <c:pt idx="28">
                  <c:v>0.5581718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939-4339-A8EC-83F7BBC02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814760"/>
        <c:axId val="699815152"/>
      </c:scatterChart>
      <c:valAx>
        <c:axId val="699814760"/>
        <c:scaling>
          <c:orientation val="minMax"/>
          <c:max val="2023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815152"/>
        <c:crosses val="autoZero"/>
        <c:crossBetween val="midCat"/>
        <c:majorUnit val="3"/>
        <c:minorUnit val="1"/>
      </c:valAx>
      <c:valAx>
        <c:axId val="699815152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jaarlijkse overlevingskans</a:t>
                </a:r>
              </a:p>
            </c:rich>
          </c:tx>
          <c:layout>
            <c:manualLayout>
              <c:xMode val="edge"/>
              <c:yMode val="edge"/>
              <c:x val="1.5625E-2"/>
              <c:y val="0.24278556089579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814760"/>
        <c:crosses val="autoZero"/>
        <c:crossBetween val="midCat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800" b="0" i="0" u="none" strike="noStrike" baseline="0">
                <a:effectLst/>
              </a:rPr>
              <a:t>Koolmees</a:t>
            </a:r>
            <a:r>
              <a:rPr lang="nl-NL"/>
              <a:t>
overleving eerstejaars</a:t>
            </a:r>
          </a:p>
        </c:rich>
      </c:tx>
      <c:layout>
        <c:manualLayout>
          <c:xMode val="edge"/>
          <c:yMode val="edge"/>
          <c:x val="0.36081355809905208"/>
          <c:y val="1.9841610707752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37499999999999"/>
          <c:y val="0.15476250450499326"/>
          <c:w val="0.76875000000000004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23C4-4AE2-BA6A-574DB4B9F769}"/>
              </c:ext>
            </c:extLst>
          </c:dPt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juv'!$E$57:$AG$57</c:f>
              <c:numCache>
                <c:formatCode>0.00</c:formatCode>
                <c:ptCount val="29"/>
                <c:pt idx="0">
                  <c:v>5.1411600000000002E-2</c:v>
                </c:pt>
                <c:pt idx="1">
                  <c:v>0.12850020000000001</c:v>
                </c:pt>
                <c:pt idx="2">
                  <c:v>6.2824599999999994E-2</c:v>
                </c:pt>
                <c:pt idx="3">
                  <c:v>7.90101E-2</c:v>
                </c:pt>
                <c:pt idx="4">
                  <c:v>8.8171700000000006E-2</c:v>
                </c:pt>
                <c:pt idx="6">
                  <c:v>8.6270600000000003E-2</c:v>
                </c:pt>
                <c:pt idx="7">
                  <c:v>5.6723599999999999E-2</c:v>
                </c:pt>
                <c:pt idx="8">
                  <c:v>0.13113569999999999</c:v>
                </c:pt>
                <c:pt idx="9">
                  <c:v>7.7995200000000001E-2</c:v>
                </c:pt>
                <c:pt idx="10">
                  <c:v>9.6946099999999993E-2</c:v>
                </c:pt>
                <c:pt idx="11">
                  <c:v>5.2051100000000003E-2</c:v>
                </c:pt>
                <c:pt idx="12">
                  <c:v>0.1031275</c:v>
                </c:pt>
                <c:pt idx="13">
                  <c:v>0.10456650000000001</c:v>
                </c:pt>
                <c:pt idx="14">
                  <c:v>7.4005000000000001E-2</c:v>
                </c:pt>
                <c:pt idx="15">
                  <c:v>9.82402E-2</c:v>
                </c:pt>
                <c:pt idx="16">
                  <c:v>7.91737E-2</c:v>
                </c:pt>
                <c:pt idx="17">
                  <c:v>0.1141954</c:v>
                </c:pt>
                <c:pt idx="18">
                  <c:v>6.2089499999999999E-2</c:v>
                </c:pt>
                <c:pt idx="19">
                  <c:v>0.1223124</c:v>
                </c:pt>
                <c:pt idx="20">
                  <c:v>0.1122469</c:v>
                </c:pt>
                <c:pt idx="21">
                  <c:v>0.1136836</c:v>
                </c:pt>
                <c:pt idx="22">
                  <c:v>0.131493</c:v>
                </c:pt>
                <c:pt idx="23">
                  <c:v>0.1159563</c:v>
                </c:pt>
                <c:pt idx="24">
                  <c:v>0.1036218</c:v>
                </c:pt>
                <c:pt idx="25">
                  <c:v>6.8621199999999993E-2</c:v>
                </c:pt>
                <c:pt idx="26">
                  <c:v>9.1200500000000004E-2</c:v>
                </c:pt>
                <c:pt idx="27">
                  <c:v>6.3498499999999999E-2</c:v>
                </c:pt>
                <c:pt idx="28">
                  <c:v>0.1003877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C4-4AE2-BA6A-574DB4B9F769}"/>
            </c:ext>
          </c:extLst>
        </c:ser>
        <c:ser>
          <c:idx val="1"/>
          <c:order val="1"/>
          <c:tx>
            <c:v>lower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juv'!$E$58:$AG$58</c:f>
              <c:numCache>
                <c:formatCode>0.00</c:formatCode>
                <c:ptCount val="29"/>
                <c:pt idx="0">
                  <c:v>6.9550999999999997E-3</c:v>
                </c:pt>
                <c:pt idx="1">
                  <c:v>7.2337799999999994E-2</c:v>
                </c:pt>
                <c:pt idx="2">
                  <c:v>3.4428300000000002E-2</c:v>
                </c:pt>
                <c:pt idx="3">
                  <c:v>4.3290099999999998E-2</c:v>
                </c:pt>
                <c:pt idx="4">
                  <c:v>5.5023599999999999E-2</c:v>
                </c:pt>
                <c:pt idx="6">
                  <c:v>5.5141700000000002E-2</c:v>
                </c:pt>
                <c:pt idx="7">
                  <c:v>2.9272099999999999E-2</c:v>
                </c:pt>
                <c:pt idx="8">
                  <c:v>9.1909199999999996E-2</c:v>
                </c:pt>
                <c:pt idx="9">
                  <c:v>4.92603E-2</c:v>
                </c:pt>
                <c:pt idx="10">
                  <c:v>6.7131200000000002E-2</c:v>
                </c:pt>
                <c:pt idx="11">
                  <c:v>3.4290399999999999E-2</c:v>
                </c:pt>
                <c:pt idx="12">
                  <c:v>6.9642899999999994E-2</c:v>
                </c:pt>
                <c:pt idx="13">
                  <c:v>7.49861E-2</c:v>
                </c:pt>
                <c:pt idx="14">
                  <c:v>4.8274699999999997E-2</c:v>
                </c:pt>
                <c:pt idx="15">
                  <c:v>7.0461499999999996E-2</c:v>
                </c:pt>
                <c:pt idx="16">
                  <c:v>5.6744900000000001E-2</c:v>
                </c:pt>
                <c:pt idx="17">
                  <c:v>8.4581900000000002E-2</c:v>
                </c:pt>
                <c:pt idx="18">
                  <c:v>4.16628E-2</c:v>
                </c:pt>
                <c:pt idx="19">
                  <c:v>8.7951600000000005E-2</c:v>
                </c:pt>
                <c:pt idx="20">
                  <c:v>8.5618100000000003E-2</c:v>
                </c:pt>
                <c:pt idx="21">
                  <c:v>8.1102800000000003E-2</c:v>
                </c:pt>
                <c:pt idx="22">
                  <c:v>9.2878100000000005E-2</c:v>
                </c:pt>
                <c:pt idx="23">
                  <c:v>8.76942E-2</c:v>
                </c:pt>
                <c:pt idx="24">
                  <c:v>7.5617500000000004E-2</c:v>
                </c:pt>
                <c:pt idx="25">
                  <c:v>5.1294699999999999E-2</c:v>
                </c:pt>
                <c:pt idx="26">
                  <c:v>6.6266500000000006E-2</c:v>
                </c:pt>
                <c:pt idx="27">
                  <c:v>4.1825599999999998E-2</c:v>
                </c:pt>
                <c:pt idx="28">
                  <c:v>7.5332200000000002E-2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3C4-4AE2-BA6A-574DB4B9F769}"/>
            </c:ext>
          </c:extLst>
        </c:ser>
        <c:ser>
          <c:idx val="2"/>
          <c:order val="2"/>
          <c:tx>
            <c:v>upper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juv'!$E$59:$AG$59</c:f>
              <c:numCache>
                <c:formatCode>0.00</c:formatCode>
                <c:ptCount val="29"/>
                <c:pt idx="0">
                  <c:v>0.29547839999999997</c:v>
                </c:pt>
                <c:pt idx="1">
                  <c:v>0.21801880000000001</c:v>
                </c:pt>
                <c:pt idx="2">
                  <c:v>0.111927</c:v>
                </c:pt>
                <c:pt idx="3">
                  <c:v>0.13989399999999999</c:v>
                </c:pt>
                <c:pt idx="4">
                  <c:v>0.1383653</c:v>
                </c:pt>
                <c:pt idx="6">
                  <c:v>0.13250799999999999</c:v>
                </c:pt>
                <c:pt idx="7">
                  <c:v>0.10707949999999999</c:v>
                </c:pt>
                <c:pt idx="8">
                  <c:v>0.18371680000000001</c:v>
                </c:pt>
                <c:pt idx="9">
                  <c:v>0.1213526</c:v>
                </c:pt>
                <c:pt idx="10">
                  <c:v>0.13804330000000001</c:v>
                </c:pt>
                <c:pt idx="11">
                  <c:v>7.8265399999999999E-2</c:v>
                </c:pt>
                <c:pt idx="12">
                  <c:v>0.150114</c:v>
                </c:pt>
                <c:pt idx="13">
                  <c:v>0.14399899999999999</c:v>
                </c:pt>
                <c:pt idx="14">
                  <c:v>0.11183800000000001</c:v>
                </c:pt>
                <c:pt idx="15">
                  <c:v>0.13537540000000001</c:v>
                </c:pt>
                <c:pt idx="16">
                  <c:v>0.1094391</c:v>
                </c:pt>
                <c:pt idx="17">
                  <c:v>0.15245040000000001</c:v>
                </c:pt>
                <c:pt idx="18">
                  <c:v>9.1574100000000005E-2</c:v>
                </c:pt>
                <c:pt idx="19">
                  <c:v>0.1676299</c:v>
                </c:pt>
                <c:pt idx="20">
                  <c:v>0.14583679999999999</c:v>
                </c:pt>
                <c:pt idx="21">
                  <c:v>0.1571148</c:v>
                </c:pt>
                <c:pt idx="22">
                  <c:v>0.1829249</c:v>
                </c:pt>
                <c:pt idx="23">
                  <c:v>0.151811</c:v>
                </c:pt>
                <c:pt idx="24">
                  <c:v>0.14042160000000001</c:v>
                </c:pt>
                <c:pt idx="25">
                  <c:v>9.1237399999999996E-2</c:v>
                </c:pt>
                <c:pt idx="26">
                  <c:v>0.1242678</c:v>
                </c:pt>
                <c:pt idx="27">
                  <c:v>9.5285099999999998E-2</c:v>
                </c:pt>
                <c:pt idx="28">
                  <c:v>0.1325819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3C4-4AE2-BA6A-574DB4B9F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821032"/>
        <c:axId val="699813976"/>
      </c:scatterChart>
      <c:valAx>
        <c:axId val="699821032"/>
        <c:scaling>
          <c:orientation val="minMax"/>
          <c:max val="2023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813976"/>
        <c:crosses val="autoZero"/>
        <c:crossBetween val="midCat"/>
        <c:majorUnit val="3"/>
        <c:minorUnit val="1"/>
      </c:valAx>
      <c:valAx>
        <c:axId val="699813976"/>
        <c:scaling>
          <c:orientation val="minMax"/>
          <c:max val="0.4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jaarlijkse overlevingskans</a:t>
                </a:r>
              </a:p>
            </c:rich>
          </c:tx>
          <c:layout>
            <c:manualLayout>
              <c:xMode val="edge"/>
              <c:yMode val="edge"/>
              <c:x val="1.5625E-2"/>
              <c:y val="0.24278556089579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821032"/>
        <c:crosses val="autoZero"/>
        <c:crossBetween val="midCat"/>
        <c:majorUnit val="0.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800" b="0" i="0" u="none" strike="noStrike" baseline="0">
                <a:effectLst/>
              </a:rPr>
              <a:t>Vink</a:t>
            </a:r>
            <a:r>
              <a:rPr lang="nl-NL"/>
              <a:t>
reproductie</a:t>
            </a:r>
          </a:p>
        </c:rich>
      </c:tx>
      <c:layout>
        <c:manualLayout>
          <c:xMode val="edge"/>
          <c:yMode val="edge"/>
          <c:x val="0.38244569258194261"/>
          <c:y val="1.98411443111095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22307023908701"/>
          <c:y val="0.15476250450499326"/>
          <c:w val="0.78167817759981373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C994-48A4-8D37-34C117FD7274}"/>
              </c:ext>
            </c:extLst>
          </c:dPt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reproductie!$E$60:$AH$60</c:f>
              <c:numCache>
                <c:formatCode>0.00</c:formatCode>
                <c:ptCount val="30"/>
                <c:pt idx="1">
                  <c:v>0.28422006705207198</c:v>
                </c:pt>
                <c:pt idx="2">
                  <c:v>0.134121342437516</c:v>
                </c:pt>
                <c:pt idx="3">
                  <c:v>0.12964662835049201</c:v>
                </c:pt>
                <c:pt idx="4">
                  <c:v>0.41017160691643101</c:v>
                </c:pt>
                <c:pt idx="5">
                  <c:v>0.19408424152341799</c:v>
                </c:pt>
                <c:pt idx="6">
                  <c:v>0.32187227849460998</c:v>
                </c:pt>
                <c:pt idx="7">
                  <c:v>0.28309369011920599</c:v>
                </c:pt>
                <c:pt idx="8">
                  <c:v>0.19586718972256001</c:v>
                </c:pt>
                <c:pt idx="9">
                  <c:v>0.23833366809277601</c:v>
                </c:pt>
                <c:pt idx="10">
                  <c:v>0.27167047228578101</c:v>
                </c:pt>
                <c:pt idx="11">
                  <c:v>0.34563669025826099</c:v>
                </c:pt>
                <c:pt idx="12">
                  <c:v>0.20456901609141401</c:v>
                </c:pt>
                <c:pt idx="13">
                  <c:v>0.169427326100624</c:v>
                </c:pt>
                <c:pt idx="14">
                  <c:v>0.14901081366386401</c:v>
                </c:pt>
                <c:pt idx="15">
                  <c:v>0.130008315065024</c:v>
                </c:pt>
                <c:pt idx="16">
                  <c:v>0.196625061358153</c:v>
                </c:pt>
                <c:pt idx="17">
                  <c:v>0.23538813840214201</c:v>
                </c:pt>
                <c:pt idx="18">
                  <c:v>0.15060226116304901</c:v>
                </c:pt>
                <c:pt idx="19">
                  <c:v>0.111692434859056</c:v>
                </c:pt>
                <c:pt idx="20">
                  <c:v>0.41484083084276102</c:v>
                </c:pt>
                <c:pt idx="21">
                  <c:v>0.38946054219572801</c:v>
                </c:pt>
                <c:pt idx="22">
                  <c:v>0.24535923646166999</c:v>
                </c:pt>
                <c:pt idx="23">
                  <c:v>0.166122920932191</c:v>
                </c:pt>
                <c:pt idx="24">
                  <c:v>0.39014825539871301</c:v>
                </c:pt>
                <c:pt idx="25">
                  <c:v>0.458100090776974</c:v>
                </c:pt>
                <c:pt idx="26">
                  <c:v>0.41847584528097198</c:v>
                </c:pt>
                <c:pt idx="27">
                  <c:v>0.21935689321521801</c:v>
                </c:pt>
                <c:pt idx="28">
                  <c:v>0.55335059180491497</c:v>
                </c:pt>
                <c:pt idx="29">
                  <c:v>0.28561662652279801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994-48A4-8D37-34C117FD7274}"/>
            </c:ext>
          </c:extLst>
        </c:ser>
        <c:ser>
          <c:idx val="1"/>
          <c:order val="1"/>
          <c:tx>
            <c:v>lower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reproductie!$E$61:$AH$61</c:f>
              <c:numCache>
                <c:formatCode>0.00</c:formatCode>
                <c:ptCount val="30"/>
                <c:pt idx="1">
                  <c:v>6.09793852417597E-2</c:v>
                </c:pt>
                <c:pt idx="2">
                  <c:v>3.1604983015955102E-2</c:v>
                </c:pt>
                <c:pt idx="3">
                  <c:v>3.2996286880850802E-2</c:v>
                </c:pt>
                <c:pt idx="4">
                  <c:v>0.13533709665896701</c:v>
                </c:pt>
                <c:pt idx="5">
                  <c:v>5.9001717117823198E-2</c:v>
                </c:pt>
                <c:pt idx="6">
                  <c:v>0.10350637647987999</c:v>
                </c:pt>
                <c:pt idx="7">
                  <c:v>8.4188420029517305E-2</c:v>
                </c:pt>
                <c:pt idx="8">
                  <c:v>6.1336356806959397E-2</c:v>
                </c:pt>
                <c:pt idx="9">
                  <c:v>7.9851965217734397E-2</c:v>
                </c:pt>
                <c:pt idx="10">
                  <c:v>9.2777530318443102E-2</c:v>
                </c:pt>
                <c:pt idx="11">
                  <c:v>0.12186618261288901</c:v>
                </c:pt>
                <c:pt idx="12">
                  <c:v>6.8891339197092102E-2</c:v>
                </c:pt>
                <c:pt idx="13">
                  <c:v>5.8998037734483401E-2</c:v>
                </c:pt>
                <c:pt idx="14">
                  <c:v>5.0142795953406601E-2</c:v>
                </c:pt>
                <c:pt idx="15">
                  <c:v>3.9449084608462498E-2</c:v>
                </c:pt>
                <c:pt idx="16">
                  <c:v>7.0280368443876307E-2</c:v>
                </c:pt>
                <c:pt idx="17">
                  <c:v>8.7889046354310996E-2</c:v>
                </c:pt>
                <c:pt idx="18">
                  <c:v>5.3262781481040598E-2</c:v>
                </c:pt>
                <c:pt idx="19">
                  <c:v>3.9567403597856897E-2</c:v>
                </c:pt>
                <c:pt idx="20">
                  <c:v>0.15659416255702499</c:v>
                </c:pt>
                <c:pt idx="21">
                  <c:v>0.14059383044502499</c:v>
                </c:pt>
                <c:pt idx="22">
                  <c:v>8.96266369955077E-2</c:v>
                </c:pt>
                <c:pt idx="23">
                  <c:v>5.4923766466448601E-2</c:v>
                </c:pt>
                <c:pt idx="24">
                  <c:v>0.144061588496323</c:v>
                </c:pt>
                <c:pt idx="25">
                  <c:v>0.17364081550914201</c:v>
                </c:pt>
                <c:pt idx="26">
                  <c:v>0.15940300015230799</c:v>
                </c:pt>
                <c:pt idx="27">
                  <c:v>8.0302460018185501E-2</c:v>
                </c:pt>
                <c:pt idx="28">
                  <c:v>0.21079699818854999</c:v>
                </c:pt>
                <c:pt idx="29">
                  <c:v>0.104864563138911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994-48A4-8D37-34C117FD7274}"/>
            </c:ext>
          </c:extLst>
        </c:ser>
        <c:ser>
          <c:idx val="2"/>
          <c:order val="2"/>
          <c:tx>
            <c:v>upper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reproductie!$E$62:$AH$62</c:f>
              <c:numCache>
                <c:formatCode>0.00</c:formatCode>
                <c:ptCount val="30"/>
                <c:pt idx="1">
                  <c:v>1.1361889805723</c:v>
                </c:pt>
                <c:pt idx="2">
                  <c:v>0.48764098230663899</c:v>
                </c:pt>
                <c:pt idx="3">
                  <c:v>0.43127742190674501</c:v>
                </c:pt>
                <c:pt idx="4">
                  <c:v>1.13985144123476</c:v>
                </c:pt>
                <c:pt idx="5">
                  <c:v>0.559515821555849</c:v>
                </c:pt>
                <c:pt idx="6">
                  <c:v>0.91695787911278703</c:v>
                </c:pt>
                <c:pt idx="7">
                  <c:v>0.85439436352398801</c:v>
                </c:pt>
                <c:pt idx="8">
                  <c:v>0.55534040063150103</c:v>
                </c:pt>
                <c:pt idx="9">
                  <c:v>0.64329448597719396</c:v>
                </c:pt>
                <c:pt idx="10">
                  <c:v>0.72520459791222203</c:v>
                </c:pt>
                <c:pt idx="11">
                  <c:v>0.89414661474048696</c:v>
                </c:pt>
                <c:pt idx="12">
                  <c:v>0.54233892609848899</c:v>
                </c:pt>
                <c:pt idx="13">
                  <c:v>0.43969830521239001</c:v>
                </c:pt>
                <c:pt idx="14">
                  <c:v>0.39491040167818697</c:v>
                </c:pt>
                <c:pt idx="15">
                  <c:v>0.37035396365289103</c:v>
                </c:pt>
                <c:pt idx="16">
                  <c:v>0.49662323608433201</c:v>
                </c:pt>
                <c:pt idx="17">
                  <c:v>0.569864595778518</c:v>
                </c:pt>
                <c:pt idx="18">
                  <c:v>0.386942491677915</c:v>
                </c:pt>
                <c:pt idx="19">
                  <c:v>0.28588520481847901</c:v>
                </c:pt>
                <c:pt idx="20">
                  <c:v>1.00208536915729</c:v>
                </c:pt>
                <c:pt idx="21">
                  <c:v>0.98521418464548205</c:v>
                </c:pt>
                <c:pt idx="22">
                  <c:v>0.61290791628130803</c:v>
                </c:pt>
                <c:pt idx="23">
                  <c:v>0.45428210164951</c:v>
                </c:pt>
                <c:pt idx="24">
                  <c:v>0.96781482531103602</c:v>
                </c:pt>
                <c:pt idx="25">
                  <c:v>1.1019635753583801</c:v>
                </c:pt>
                <c:pt idx="26">
                  <c:v>1.00044170842712</c:v>
                </c:pt>
                <c:pt idx="27">
                  <c:v>0.54671228805119498</c:v>
                </c:pt>
                <c:pt idx="28">
                  <c:v>1.3273279675124601</c:v>
                </c:pt>
                <c:pt idx="29">
                  <c:v>0.71081248224921501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994-48A4-8D37-34C117FD7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829264"/>
        <c:axId val="699826912"/>
      </c:scatterChart>
      <c:valAx>
        <c:axId val="699829264"/>
        <c:scaling>
          <c:orientation val="minMax"/>
          <c:max val="2024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826912"/>
        <c:crosses val="autoZero"/>
        <c:crossBetween val="midCat"/>
        <c:majorUnit val="3"/>
        <c:minorUnit val="1"/>
      </c:valAx>
      <c:valAx>
        <c:axId val="699826912"/>
        <c:scaling>
          <c:orientation val="minMax"/>
          <c:max val="1.2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reproductie-index</a:t>
                </a:r>
              </a:p>
            </c:rich>
          </c:tx>
          <c:layout>
            <c:manualLayout>
              <c:xMode val="edge"/>
              <c:yMode val="edge"/>
              <c:x val="1.5673859880142971E-2"/>
              <c:y val="0.3412710747401116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829264"/>
        <c:crosses val="autoZero"/>
        <c:crossBetween val="midCat"/>
        <c:majorUnit val="0.30000000000000004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800" b="0" i="0" u="none" strike="noStrike" baseline="0">
                <a:effectLst/>
              </a:rPr>
              <a:t>Vink</a:t>
            </a:r>
            <a:r>
              <a:rPr lang="nl-NL"/>
              <a:t>
overleving adult</a:t>
            </a:r>
          </a:p>
        </c:rich>
      </c:tx>
      <c:layout>
        <c:manualLayout>
          <c:xMode val="edge"/>
          <c:yMode val="edge"/>
          <c:x val="0.36081355809905208"/>
          <c:y val="1.9841610707752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37499999999999"/>
          <c:y val="0.15476250450499326"/>
          <c:w val="0.76875000000000004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ad'!$E$60:$AG$60</c:f>
              <c:numCache>
                <c:formatCode>0.00</c:formatCode>
                <c:ptCount val="29"/>
                <c:pt idx="2">
                  <c:v>0.473329</c:v>
                </c:pt>
                <c:pt idx="3">
                  <c:v>0.45659250000000001</c:v>
                </c:pt>
                <c:pt idx="5">
                  <c:v>0.12287149999999999</c:v>
                </c:pt>
                <c:pt idx="7">
                  <c:v>0.62330339999999995</c:v>
                </c:pt>
                <c:pt idx="8">
                  <c:v>0.50239829999999996</c:v>
                </c:pt>
                <c:pt idx="9">
                  <c:v>0.7584417</c:v>
                </c:pt>
                <c:pt idx="10">
                  <c:v>0.64196750000000002</c:v>
                </c:pt>
                <c:pt idx="11">
                  <c:v>0.5221903</c:v>
                </c:pt>
                <c:pt idx="12">
                  <c:v>0.73597389999999996</c:v>
                </c:pt>
                <c:pt idx="13">
                  <c:v>0.67226920000000001</c:v>
                </c:pt>
                <c:pt idx="14">
                  <c:v>0.35051339999999997</c:v>
                </c:pt>
                <c:pt idx="15">
                  <c:v>0.69153980000000004</c:v>
                </c:pt>
                <c:pt idx="16">
                  <c:v>0.58435479999999995</c:v>
                </c:pt>
                <c:pt idx="17">
                  <c:v>0.42750929999999998</c:v>
                </c:pt>
                <c:pt idx="18">
                  <c:v>0.60655409999999998</c:v>
                </c:pt>
                <c:pt idx="19">
                  <c:v>0.63046060000000004</c:v>
                </c:pt>
                <c:pt idx="20">
                  <c:v>0.43403829999999999</c:v>
                </c:pt>
                <c:pt idx="21">
                  <c:v>0.41015869999999999</c:v>
                </c:pt>
                <c:pt idx="22">
                  <c:v>0.69411160000000005</c:v>
                </c:pt>
                <c:pt idx="23">
                  <c:v>0.46079560000000003</c:v>
                </c:pt>
                <c:pt idx="25">
                  <c:v>0.63510109999999997</c:v>
                </c:pt>
                <c:pt idx="26">
                  <c:v>0.44454320000000003</c:v>
                </c:pt>
                <c:pt idx="27">
                  <c:v>0.53660140000000001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102-4618-B25C-E81F0847595C}"/>
            </c:ext>
          </c:extLst>
        </c:ser>
        <c:ser>
          <c:idx val="1"/>
          <c:order val="1"/>
          <c:tx>
            <c:v>lower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ad'!$E$61:$AG$61</c:f>
              <c:numCache>
                <c:formatCode>0.00</c:formatCode>
                <c:ptCount val="29"/>
                <c:pt idx="2">
                  <c:v>8.4650500000000004E-2</c:v>
                </c:pt>
                <c:pt idx="3">
                  <c:v>9.9291699999999997E-2</c:v>
                </c:pt>
                <c:pt idx="5">
                  <c:v>3.5317899999999999E-2</c:v>
                </c:pt>
                <c:pt idx="7">
                  <c:v>0.19080349999999999</c:v>
                </c:pt>
                <c:pt idx="8">
                  <c:v>0.20298450000000001</c:v>
                </c:pt>
                <c:pt idx="9">
                  <c:v>0.22933780000000001</c:v>
                </c:pt>
                <c:pt idx="10">
                  <c:v>0.26890449999999999</c:v>
                </c:pt>
                <c:pt idx="11">
                  <c:v>0.2354349</c:v>
                </c:pt>
                <c:pt idx="12">
                  <c:v>0.26079730000000001</c:v>
                </c:pt>
                <c:pt idx="13">
                  <c:v>0.29349209999999998</c:v>
                </c:pt>
                <c:pt idx="14">
                  <c:v>0.16580810000000001</c:v>
                </c:pt>
                <c:pt idx="15">
                  <c:v>0.26104870000000002</c:v>
                </c:pt>
                <c:pt idx="16">
                  <c:v>0.26486500000000002</c:v>
                </c:pt>
                <c:pt idx="17">
                  <c:v>0.20735629999999999</c:v>
                </c:pt>
                <c:pt idx="18">
                  <c:v>0.28890660000000001</c:v>
                </c:pt>
                <c:pt idx="19">
                  <c:v>0.30098720000000001</c:v>
                </c:pt>
                <c:pt idx="20">
                  <c:v>0.2239244</c:v>
                </c:pt>
                <c:pt idx="21">
                  <c:v>0.21589829999999999</c:v>
                </c:pt>
                <c:pt idx="22">
                  <c:v>0.34336499999999998</c:v>
                </c:pt>
                <c:pt idx="23">
                  <c:v>0.27307490000000001</c:v>
                </c:pt>
                <c:pt idx="25">
                  <c:v>0.3530314</c:v>
                </c:pt>
                <c:pt idx="26">
                  <c:v>0.2429626</c:v>
                </c:pt>
                <c:pt idx="27">
                  <c:v>0.31057089999999998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102-4618-B25C-E81F0847595C}"/>
            </c:ext>
          </c:extLst>
        </c:ser>
        <c:ser>
          <c:idx val="2"/>
          <c:order val="2"/>
          <c:tx>
            <c:v>upper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ad'!$E$62:$AG$62</c:f>
              <c:numCache>
                <c:formatCode>0.00</c:formatCode>
                <c:ptCount val="29"/>
                <c:pt idx="2">
                  <c:v>0.89726550000000005</c:v>
                </c:pt>
                <c:pt idx="3">
                  <c:v>0.86494490000000002</c:v>
                </c:pt>
                <c:pt idx="5">
                  <c:v>0.34895890000000002</c:v>
                </c:pt>
                <c:pt idx="7">
                  <c:v>0.92070649999999998</c:v>
                </c:pt>
                <c:pt idx="8">
                  <c:v>0.80010190000000003</c:v>
                </c:pt>
                <c:pt idx="9">
                  <c:v>0.97069810000000001</c:v>
                </c:pt>
                <c:pt idx="10">
                  <c:v>0.89734029999999998</c:v>
                </c:pt>
                <c:pt idx="11">
                  <c:v>0.79502919999999999</c:v>
                </c:pt>
                <c:pt idx="12">
                  <c:v>0.95656660000000004</c:v>
                </c:pt>
                <c:pt idx="13">
                  <c:v>0.9101458</c:v>
                </c:pt>
                <c:pt idx="14">
                  <c:v>0.59437110000000004</c:v>
                </c:pt>
                <c:pt idx="15">
                  <c:v>0.93432959999999998</c:v>
                </c:pt>
                <c:pt idx="16">
                  <c:v>0.84582009999999996</c:v>
                </c:pt>
                <c:pt idx="17">
                  <c:v>0.68067909999999998</c:v>
                </c:pt>
                <c:pt idx="18">
                  <c:v>0.85400949999999998</c:v>
                </c:pt>
                <c:pt idx="19">
                  <c:v>0.87113010000000002</c:v>
                </c:pt>
                <c:pt idx="20">
                  <c:v>0.67087699999999995</c:v>
                </c:pt>
                <c:pt idx="21">
                  <c:v>0.63717230000000002</c:v>
                </c:pt>
                <c:pt idx="22">
                  <c:v>0.9078079</c:v>
                </c:pt>
                <c:pt idx="23">
                  <c:v>0.66033710000000001</c:v>
                </c:pt>
                <c:pt idx="25">
                  <c:v>0.84736319999999998</c:v>
                </c:pt>
                <c:pt idx="26">
                  <c:v>0.66619329999999999</c:v>
                </c:pt>
                <c:pt idx="27">
                  <c:v>0.74852989999999997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102-4618-B25C-E81F08475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829656"/>
        <c:axId val="699826128"/>
      </c:scatterChart>
      <c:valAx>
        <c:axId val="699829656"/>
        <c:scaling>
          <c:orientation val="minMax"/>
          <c:max val="2023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826128"/>
        <c:crosses val="autoZero"/>
        <c:crossBetween val="midCat"/>
        <c:majorUnit val="3"/>
        <c:minorUnit val="1"/>
      </c:valAx>
      <c:valAx>
        <c:axId val="699826128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jaarlijkse overlevingskans</a:t>
                </a:r>
              </a:p>
            </c:rich>
          </c:tx>
          <c:layout>
            <c:manualLayout>
              <c:xMode val="edge"/>
              <c:yMode val="edge"/>
              <c:x val="1.5625E-2"/>
              <c:y val="0.24278556089579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829656"/>
        <c:crosses val="autoZero"/>
        <c:crossBetween val="midCat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800" b="0" i="0" u="none" strike="noStrike" baseline="0">
                <a:effectLst/>
              </a:rPr>
              <a:t>Winterkoning</a:t>
            </a:r>
            <a:r>
              <a:rPr lang="nl-NL"/>
              <a:t>
overleving eerstejaars</a:t>
            </a:r>
          </a:p>
        </c:rich>
      </c:tx>
      <c:layout>
        <c:manualLayout>
          <c:xMode val="edge"/>
          <c:yMode val="edge"/>
          <c:x val="0.36081355809905208"/>
          <c:y val="1.9841610707752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37499999999999"/>
          <c:y val="0.15476250450499326"/>
          <c:w val="0.76875000000000004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8BF4-496C-A60A-8112F0896C54}"/>
              </c:ext>
            </c:extLst>
          </c:dPt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juv'!$E$6:$AG$6</c:f>
              <c:numCache>
                <c:formatCode>0.00</c:formatCode>
                <c:ptCount val="29"/>
                <c:pt idx="1">
                  <c:v>6.9932300000000003E-2</c:v>
                </c:pt>
                <c:pt idx="2">
                  <c:v>6.7028699999999997E-2</c:v>
                </c:pt>
                <c:pt idx="3">
                  <c:v>8.4339499999999998E-2</c:v>
                </c:pt>
                <c:pt idx="4">
                  <c:v>8.2391300000000001E-2</c:v>
                </c:pt>
                <c:pt idx="5">
                  <c:v>9.3503199999999995E-2</c:v>
                </c:pt>
                <c:pt idx="6">
                  <c:v>0.11721669999999999</c:v>
                </c:pt>
                <c:pt idx="7">
                  <c:v>7.8867099999999996E-2</c:v>
                </c:pt>
                <c:pt idx="8">
                  <c:v>0.10228810000000001</c:v>
                </c:pt>
                <c:pt idx="10">
                  <c:v>0.1070072</c:v>
                </c:pt>
                <c:pt idx="11">
                  <c:v>0.14166049999999999</c:v>
                </c:pt>
                <c:pt idx="12">
                  <c:v>0.11094900000000001</c:v>
                </c:pt>
                <c:pt idx="13">
                  <c:v>9.6927700000000006E-2</c:v>
                </c:pt>
                <c:pt idx="14">
                  <c:v>6.6516400000000003E-2</c:v>
                </c:pt>
                <c:pt idx="15">
                  <c:v>0.1079731</c:v>
                </c:pt>
                <c:pt idx="16">
                  <c:v>0.117566</c:v>
                </c:pt>
                <c:pt idx="17">
                  <c:v>7.9143099999999994E-2</c:v>
                </c:pt>
                <c:pt idx="18">
                  <c:v>0.1536891</c:v>
                </c:pt>
                <c:pt idx="19">
                  <c:v>0.1460428</c:v>
                </c:pt>
                <c:pt idx="20">
                  <c:v>0.13321189999999999</c:v>
                </c:pt>
                <c:pt idx="21">
                  <c:v>0.13768659999999999</c:v>
                </c:pt>
                <c:pt idx="22">
                  <c:v>0.1701105</c:v>
                </c:pt>
                <c:pt idx="23">
                  <c:v>0.15082019999999999</c:v>
                </c:pt>
                <c:pt idx="24">
                  <c:v>0.18003959999999999</c:v>
                </c:pt>
                <c:pt idx="25">
                  <c:v>0.16512209999999999</c:v>
                </c:pt>
                <c:pt idx="26">
                  <c:v>0.16080259999999999</c:v>
                </c:pt>
                <c:pt idx="27">
                  <c:v>0.16795280000000001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BF4-496C-A60A-8112F0896C54}"/>
            </c:ext>
          </c:extLst>
        </c:ser>
        <c:ser>
          <c:idx val="1"/>
          <c:order val="1"/>
          <c:tx>
            <c:v>lower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juv'!$E$7:$AG$7</c:f>
              <c:numCache>
                <c:formatCode>0.00</c:formatCode>
                <c:ptCount val="29"/>
                <c:pt idx="1">
                  <c:v>3.628E-2</c:v>
                </c:pt>
                <c:pt idx="2">
                  <c:v>3.59598E-2</c:v>
                </c:pt>
                <c:pt idx="3">
                  <c:v>5.35956E-2</c:v>
                </c:pt>
                <c:pt idx="4">
                  <c:v>5.4552999999999997E-2</c:v>
                </c:pt>
                <c:pt idx="5">
                  <c:v>6.4737100000000006E-2</c:v>
                </c:pt>
                <c:pt idx="6">
                  <c:v>7.7072000000000002E-2</c:v>
                </c:pt>
                <c:pt idx="7">
                  <c:v>5.1294600000000003E-2</c:v>
                </c:pt>
                <c:pt idx="8">
                  <c:v>6.9354499999999999E-2</c:v>
                </c:pt>
                <c:pt idx="10">
                  <c:v>7.0356500000000002E-2</c:v>
                </c:pt>
                <c:pt idx="11">
                  <c:v>9.4919500000000004E-2</c:v>
                </c:pt>
                <c:pt idx="12">
                  <c:v>7.2830500000000006E-2</c:v>
                </c:pt>
                <c:pt idx="13">
                  <c:v>6.2244399999999998E-2</c:v>
                </c:pt>
                <c:pt idx="14">
                  <c:v>4.0552999999999999E-2</c:v>
                </c:pt>
                <c:pt idx="15">
                  <c:v>6.6974699999999998E-2</c:v>
                </c:pt>
                <c:pt idx="16">
                  <c:v>7.4016899999999997E-2</c:v>
                </c:pt>
                <c:pt idx="17">
                  <c:v>4.76187E-2</c:v>
                </c:pt>
                <c:pt idx="18">
                  <c:v>0.104005</c:v>
                </c:pt>
                <c:pt idx="19">
                  <c:v>0.1038985</c:v>
                </c:pt>
                <c:pt idx="20">
                  <c:v>9.1804899999999995E-2</c:v>
                </c:pt>
                <c:pt idx="21">
                  <c:v>9.8645899999999995E-2</c:v>
                </c:pt>
                <c:pt idx="22">
                  <c:v>0.124316</c:v>
                </c:pt>
                <c:pt idx="23">
                  <c:v>0.1053688</c:v>
                </c:pt>
                <c:pt idx="24">
                  <c:v>0.1291929</c:v>
                </c:pt>
                <c:pt idx="25">
                  <c:v>0.12118859999999999</c:v>
                </c:pt>
                <c:pt idx="26">
                  <c:v>0.11031000000000001</c:v>
                </c:pt>
                <c:pt idx="27">
                  <c:v>0.11809360000000001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BF4-496C-A60A-8112F0896C54}"/>
            </c:ext>
          </c:extLst>
        </c:ser>
        <c:ser>
          <c:idx val="2"/>
          <c:order val="2"/>
          <c:tx>
            <c:v>upper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juv'!$E$8:$AG$8</c:f>
              <c:numCache>
                <c:formatCode>0.00</c:formatCode>
                <c:ptCount val="29"/>
                <c:pt idx="1">
                  <c:v>0.1305704</c:v>
                </c:pt>
                <c:pt idx="2">
                  <c:v>0.121556</c:v>
                </c:pt>
                <c:pt idx="3">
                  <c:v>0.1302913</c:v>
                </c:pt>
                <c:pt idx="4">
                  <c:v>0.12259340000000001</c:v>
                </c:pt>
                <c:pt idx="5">
                  <c:v>0.13323070000000001</c:v>
                </c:pt>
                <c:pt idx="6">
                  <c:v>0.17432220000000001</c:v>
                </c:pt>
                <c:pt idx="7">
                  <c:v>0.1193956</c:v>
                </c:pt>
                <c:pt idx="8">
                  <c:v>0.14836740000000001</c:v>
                </c:pt>
                <c:pt idx="10">
                  <c:v>0.15947529999999999</c:v>
                </c:pt>
                <c:pt idx="11">
                  <c:v>0.206175</c:v>
                </c:pt>
                <c:pt idx="12">
                  <c:v>0.16545799999999999</c:v>
                </c:pt>
                <c:pt idx="13">
                  <c:v>0.1478891</c:v>
                </c:pt>
                <c:pt idx="14">
                  <c:v>0.1072443</c:v>
                </c:pt>
                <c:pt idx="15">
                  <c:v>0.16950899999999999</c:v>
                </c:pt>
                <c:pt idx="16">
                  <c:v>0.18170990000000001</c:v>
                </c:pt>
                <c:pt idx="17">
                  <c:v>0.12871640000000001</c:v>
                </c:pt>
                <c:pt idx="18">
                  <c:v>0.2212471</c:v>
                </c:pt>
                <c:pt idx="19">
                  <c:v>0.20143929999999999</c:v>
                </c:pt>
                <c:pt idx="20">
                  <c:v>0.18939990000000001</c:v>
                </c:pt>
                <c:pt idx="21">
                  <c:v>0.18893950000000001</c:v>
                </c:pt>
                <c:pt idx="22">
                  <c:v>0.2283751</c:v>
                </c:pt>
                <c:pt idx="23">
                  <c:v>0.21124789999999999</c:v>
                </c:pt>
                <c:pt idx="24">
                  <c:v>0.2452619</c:v>
                </c:pt>
                <c:pt idx="25">
                  <c:v>0.2209776</c:v>
                </c:pt>
                <c:pt idx="26">
                  <c:v>0.22847219999999999</c:v>
                </c:pt>
                <c:pt idx="27">
                  <c:v>0.233294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BF4-496C-A60A-8112F0896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705392"/>
        <c:axId val="699710096"/>
      </c:scatterChart>
      <c:valAx>
        <c:axId val="699705392"/>
        <c:scaling>
          <c:orientation val="minMax"/>
          <c:max val="2023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10096"/>
        <c:crosses val="autoZero"/>
        <c:crossBetween val="midCat"/>
        <c:majorUnit val="3"/>
        <c:minorUnit val="1"/>
      </c:valAx>
      <c:valAx>
        <c:axId val="699710096"/>
        <c:scaling>
          <c:orientation val="minMax"/>
          <c:max val="0.4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jaarlijkse overlevingskans</a:t>
                </a:r>
              </a:p>
            </c:rich>
          </c:tx>
          <c:layout>
            <c:manualLayout>
              <c:xMode val="edge"/>
              <c:yMode val="edge"/>
              <c:x val="1.5625E-2"/>
              <c:y val="0.24278556089579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05392"/>
        <c:crosses val="autoZero"/>
        <c:crossBetween val="midCat"/>
        <c:majorUnit val="0.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800" b="0" i="0" u="none" strike="noStrike" baseline="0">
                <a:effectLst/>
              </a:rPr>
              <a:t>Vink</a:t>
            </a:r>
            <a:r>
              <a:rPr lang="nl-NL"/>
              <a:t>
overleving eerstejaars</a:t>
            </a:r>
          </a:p>
        </c:rich>
      </c:tx>
      <c:layout>
        <c:manualLayout>
          <c:xMode val="edge"/>
          <c:yMode val="edge"/>
          <c:x val="0.36081355809905208"/>
          <c:y val="1.9841610707752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37499999999999"/>
          <c:y val="0.15476250450499326"/>
          <c:w val="0.76875000000000004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juv'!$E$60:$AG$60</c:f>
              <c:numCache>
                <c:formatCode>0.00</c:formatCode>
                <c:ptCount val="29"/>
                <c:pt idx="3">
                  <c:v>0.30419940000000001</c:v>
                </c:pt>
                <c:pt idx="6">
                  <c:v>0.29587380000000002</c:v>
                </c:pt>
                <c:pt idx="7">
                  <c:v>0.27605970000000002</c:v>
                </c:pt>
                <c:pt idx="8">
                  <c:v>0.42387740000000002</c:v>
                </c:pt>
                <c:pt idx="9">
                  <c:v>0.31059150000000002</c:v>
                </c:pt>
                <c:pt idx="12">
                  <c:v>0.1859132</c:v>
                </c:pt>
                <c:pt idx="13">
                  <c:v>0.14957000000000001</c:v>
                </c:pt>
                <c:pt idx="14">
                  <c:v>0.21144360000000001</c:v>
                </c:pt>
                <c:pt idx="15">
                  <c:v>0.47545019999999999</c:v>
                </c:pt>
                <c:pt idx="16">
                  <c:v>0.3808684</c:v>
                </c:pt>
                <c:pt idx="17">
                  <c:v>0.1968857</c:v>
                </c:pt>
                <c:pt idx="18">
                  <c:v>0.57408910000000002</c:v>
                </c:pt>
                <c:pt idx="19">
                  <c:v>0.5584884</c:v>
                </c:pt>
                <c:pt idx="20">
                  <c:v>0.37194379999999999</c:v>
                </c:pt>
                <c:pt idx="21">
                  <c:v>0.1090994</c:v>
                </c:pt>
                <c:pt idx="22">
                  <c:v>0.1677642</c:v>
                </c:pt>
                <c:pt idx="24">
                  <c:v>5.1163100000000003E-2</c:v>
                </c:pt>
                <c:pt idx="25">
                  <c:v>0.2460272</c:v>
                </c:pt>
                <c:pt idx="26">
                  <c:v>0.29582930000000002</c:v>
                </c:pt>
                <c:pt idx="27">
                  <c:v>0.15786449999999999</c:v>
                </c:pt>
                <c:pt idx="28">
                  <c:v>7.8748899999999997E-2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1A6-46CC-9856-E11596486EFE}"/>
            </c:ext>
          </c:extLst>
        </c:ser>
        <c:ser>
          <c:idx val="1"/>
          <c:order val="1"/>
          <c:tx>
            <c:v>lower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juv'!$E$61:$AG$61</c:f>
              <c:numCache>
                <c:formatCode>0.00</c:formatCode>
                <c:ptCount val="29"/>
                <c:pt idx="3">
                  <c:v>2.7431199999999999E-2</c:v>
                </c:pt>
                <c:pt idx="6">
                  <c:v>5.53429E-2</c:v>
                </c:pt>
                <c:pt idx="7">
                  <c:v>2.6531099999999998E-2</c:v>
                </c:pt>
                <c:pt idx="8">
                  <c:v>7.0068599999999995E-2</c:v>
                </c:pt>
                <c:pt idx="9">
                  <c:v>5.8217699999999997E-2</c:v>
                </c:pt>
                <c:pt idx="12">
                  <c:v>2.0665599999999999E-2</c:v>
                </c:pt>
                <c:pt idx="13">
                  <c:v>1.72263E-2</c:v>
                </c:pt>
                <c:pt idx="14">
                  <c:v>2.2970899999999999E-2</c:v>
                </c:pt>
                <c:pt idx="15">
                  <c:v>6.7085400000000003E-2</c:v>
                </c:pt>
                <c:pt idx="16">
                  <c:v>8.9198899999999998E-2</c:v>
                </c:pt>
                <c:pt idx="17">
                  <c:v>4.0934999999999999E-2</c:v>
                </c:pt>
                <c:pt idx="18">
                  <c:v>0.1425353</c:v>
                </c:pt>
                <c:pt idx="19">
                  <c:v>0.1187035</c:v>
                </c:pt>
                <c:pt idx="20">
                  <c:v>0.1237452</c:v>
                </c:pt>
                <c:pt idx="21">
                  <c:v>1.3460700000000001E-2</c:v>
                </c:pt>
                <c:pt idx="22">
                  <c:v>3.6170300000000002E-2</c:v>
                </c:pt>
                <c:pt idx="24">
                  <c:v>6.6226000000000002E-3</c:v>
                </c:pt>
                <c:pt idx="25">
                  <c:v>9.2253199999999994E-2</c:v>
                </c:pt>
                <c:pt idx="26">
                  <c:v>0.1159801</c:v>
                </c:pt>
                <c:pt idx="27">
                  <c:v>3.4178399999999998E-2</c:v>
                </c:pt>
                <c:pt idx="28">
                  <c:v>9.6638000000000002E-3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1A6-46CC-9856-E11596486EFE}"/>
            </c:ext>
          </c:extLst>
        </c:ser>
        <c:ser>
          <c:idx val="2"/>
          <c:order val="2"/>
          <c:tx>
            <c:v>upper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juv'!$E$62:$AG$62</c:f>
              <c:numCache>
                <c:formatCode>0.00</c:formatCode>
                <c:ptCount val="29"/>
                <c:pt idx="3">
                  <c:v>0.87141179999999996</c:v>
                </c:pt>
                <c:pt idx="6">
                  <c:v>0.75086359999999996</c:v>
                </c:pt>
                <c:pt idx="7">
                  <c:v>0.84215709999999999</c:v>
                </c:pt>
                <c:pt idx="8">
                  <c:v>0.87781330000000002</c:v>
                </c:pt>
                <c:pt idx="9">
                  <c:v>0.76653950000000004</c:v>
                </c:pt>
                <c:pt idx="12">
                  <c:v>0.71194060000000003</c:v>
                </c:pt>
                <c:pt idx="13">
                  <c:v>0.63829840000000004</c:v>
                </c:pt>
                <c:pt idx="14">
                  <c:v>0.75357969999999996</c:v>
                </c:pt>
                <c:pt idx="15">
                  <c:v>0.91951620000000001</c:v>
                </c:pt>
                <c:pt idx="16">
                  <c:v>0.79441189999999995</c:v>
                </c:pt>
                <c:pt idx="17">
                  <c:v>0.58473090000000005</c:v>
                </c:pt>
                <c:pt idx="18">
                  <c:v>0.91617680000000001</c:v>
                </c:pt>
                <c:pt idx="19">
                  <c:v>0.92235800000000001</c:v>
                </c:pt>
                <c:pt idx="20">
                  <c:v>0.71293030000000002</c:v>
                </c:pt>
                <c:pt idx="21">
                  <c:v>0.52360390000000001</c:v>
                </c:pt>
                <c:pt idx="22">
                  <c:v>0.51988040000000002</c:v>
                </c:pt>
                <c:pt idx="24">
                  <c:v>0.30368460000000003</c:v>
                </c:pt>
                <c:pt idx="25">
                  <c:v>0.51164790000000004</c:v>
                </c:pt>
                <c:pt idx="26">
                  <c:v>0.57360739999999999</c:v>
                </c:pt>
                <c:pt idx="27">
                  <c:v>0.49824420000000003</c:v>
                </c:pt>
                <c:pt idx="28">
                  <c:v>0.42818070000000003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1A6-46CC-9856-E11596486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830048"/>
        <c:axId val="699826520"/>
      </c:scatterChart>
      <c:valAx>
        <c:axId val="699830048"/>
        <c:scaling>
          <c:orientation val="minMax"/>
          <c:max val="2023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826520"/>
        <c:crosses val="autoZero"/>
        <c:crossBetween val="midCat"/>
        <c:majorUnit val="3"/>
        <c:minorUnit val="1"/>
      </c:valAx>
      <c:valAx>
        <c:axId val="699826520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jaarlijkse overlevingskans</a:t>
                </a:r>
              </a:p>
            </c:rich>
          </c:tx>
          <c:layout>
            <c:manualLayout>
              <c:xMode val="edge"/>
              <c:yMode val="edge"/>
              <c:x val="1.5625E-2"/>
              <c:y val="0.24278556089579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830048"/>
        <c:crosses val="autoZero"/>
        <c:crossBetween val="midCat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800" b="0" i="0" u="none" strike="noStrike" baseline="0">
                <a:effectLst/>
              </a:rPr>
              <a:t>Rietgors</a:t>
            </a:r>
            <a:r>
              <a:rPr lang="nl-NL"/>
              <a:t>
reproductie</a:t>
            </a:r>
          </a:p>
        </c:rich>
      </c:tx>
      <c:layout>
        <c:manualLayout>
          <c:xMode val="edge"/>
          <c:yMode val="edge"/>
          <c:x val="0.38244569258194261"/>
          <c:y val="1.98411443111095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22307023908701"/>
          <c:y val="0.15476250450499326"/>
          <c:w val="0.78167817759981373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2A9F-4796-8CD0-630B01944654}"/>
              </c:ext>
            </c:extLst>
          </c:dPt>
          <c:dPt>
            <c:idx val="1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2A9F-4796-8CD0-630B01944654}"/>
              </c:ext>
            </c:extLst>
          </c:dPt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reproductie!$E$63:$AH$63</c:f>
              <c:numCache>
                <c:formatCode>0.00</c:formatCode>
                <c:ptCount val="30"/>
                <c:pt idx="0">
                  <c:v>1.3990178190531399</c:v>
                </c:pt>
                <c:pt idx="1">
                  <c:v>1.5664986187927701</c:v>
                </c:pt>
                <c:pt idx="2">
                  <c:v>0.85841555651519097</c:v>
                </c:pt>
                <c:pt idx="3">
                  <c:v>0.69019304063110698</c:v>
                </c:pt>
                <c:pt idx="4">
                  <c:v>0.82073374816448896</c:v>
                </c:pt>
                <c:pt idx="5">
                  <c:v>1.3281550729167799</c:v>
                </c:pt>
                <c:pt idx="6">
                  <c:v>0.70197864388076903</c:v>
                </c:pt>
                <c:pt idx="7">
                  <c:v>0.90498686200655698</c:v>
                </c:pt>
                <c:pt idx="8">
                  <c:v>1.1411318828107999</c:v>
                </c:pt>
                <c:pt idx="9">
                  <c:v>1.12646639028648</c:v>
                </c:pt>
                <c:pt idx="10">
                  <c:v>1.1202659424572301</c:v>
                </c:pt>
                <c:pt idx="11">
                  <c:v>0.89460893442379597</c:v>
                </c:pt>
                <c:pt idx="12">
                  <c:v>0.74760118897166505</c:v>
                </c:pt>
                <c:pt idx="13">
                  <c:v>0.89893222202785406</c:v>
                </c:pt>
                <c:pt idx="14">
                  <c:v>0.894825173576835</c:v>
                </c:pt>
                <c:pt idx="15">
                  <c:v>1.2630208665435201</c:v>
                </c:pt>
                <c:pt idx="16">
                  <c:v>1.0775061806547801</c:v>
                </c:pt>
                <c:pt idx="17">
                  <c:v>1.04712754795216</c:v>
                </c:pt>
                <c:pt idx="18">
                  <c:v>1.56491397051407</c:v>
                </c:pt>
                <c:pt idx="19">
                  <c:v>1.64378440636894</c:v>
                </c:pt>
                <c:pt idx="20">
                  <c:v>1.4246117541413299</c:v>
                </c:pt>
                <c:pt idx="21">
                  <c:v>1.0399312056088901</c:v>
                </c:pt>
                <c:pt idx="22">
                  <c:v>1.5019628273432399</c:v>
                </c:pt>
                <c:pt idx="23">
                  <c:v>2.0224456476752102</c:v>
                </c:pt>
                <c:pt idx="24">
                  <c:v>1.6597451997875201</c:v>
                </c:pt>
                <c:pt idx="25">
                  <c:v>1.5311543103865699</c:v>
                </c:pt>
                <c:pt idx="26">
                  <c:v>0.86332591633977296</c:v>
                </c:pt>
                <c:pt idx="27">
                  <c:v>1.08376357890468</c:v>
                </c:pt>
                <c:pt idx="28">
                  <c:v>1.6513175326570999</c:v>
                </c:pt>
                <c:pt idx="29">
                  <c:v>1.14156562065807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A9F-4796-8CD0-630B01944654}"/>
            </c:ext>
          </c:extLst>
        </c:ser>
        <c:ser>
          <c:idx val="1"/>
          <c:order val="1"/>
          <c:tx>
            <c:v>lower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reproductie!$E$64:$AH$64</c:f>
              <c:numCache>
                <c:formatCode>0.00</c:formatCode>
                <c:ptCount val="30"/>
                <c:pt idx="0">
                  <c:v>0.84396033046323204</c:v>
                </c:pt>
                <c:pt idx="1">
                  <c:v>1.0607560136377301</c:v>
                </c:pt>
                <c:pt idx="2">
                  <c:v>0.60756552468405101</c:v>
                </c:pt>
                <c:pt idx="3">
                  <c:v>0.49459248318715499</c:v>
                </c:pt>
                <c:pt idx="4">
                  <c:v>0.58762209529054699</c:v>
                </c:pt>
                <c:pt idx="5">
                  <c:v>1.0103081100434299</c:v>
                </c:pt>
                <c:pt idx="6">
                  <c:v>0.51130413738552805</c:v>
                </c:pt>
                <c:pt idx="7">
                  <c:v>0.657502032238648</c:v>
                </c:pt>
                <c:pt idx="8">
                  <c:v>0.86023928707976605</c:v>
                </c:pt>
                <c:pt idx="9">
                  <c:v>0.87283440459021899</c:v>
                </c:pt>
                <c:pt idx="10">
                  <c:v>0.87706478025676804</c:v>
                </c:pt>
                <c:pt idx="11">
                  <c:v>0.70365098077330002</c:v>
                </c:pt>
                <c:pt idx="12">
                  <c:v>0.55952294275457104</c:v>
                </c:pt>
                <c:pt idx="13">
                  <c:v>0.64515781412468298</c:v>
                </c:pt>
                <c:pt idx="14">
                  <c:v>0.66838958684264604</c:v>
                </c:pt>
                <c:pt idx="15">
                  <c:v>0.95968268347671104</c:v>
                </c:pt>
                <c:pt idx="16">
                  <c:v>0.80215681215836598</c:v>
                </c:pt>
                <c:pt idx="17">
                  <c:v>0.79798273606096604</c:v>
                </c:pt>
                <c:pt idx="18">
                  <c:v>1.18574699427087</c:v>
                </c:pt>
                <c:pt idx="19">
                  <c:v>1.2203286532873701</c:v>
                </c:pt>
                <c:pt idx="20">
                  <c:v>1.0551834152792601</c:v>
                </c:pt>
                <c:pt idx="21">
                  <c:v>0.79140988139195301</c:v>
                </c:pt>
                <c:pt idx="22">
                  <c:v>1.1184315420394699</c:v>
                </c:pt>
                <c:pt idx="23">
                  <c:v>1.5482641807833599</c:v>
                </c:pt>
                <c:pt idx="24">
                  <c:v>1.2548359463732299</c:v>
                </c:pt>
                <c:pt idx="25">
                  <c:v>1.1678653159860399</c:v>
                </c:pt>
                <c:pt idx="26">
                  <c:v>0.63259277950382997</c:v>
                </c:pt>
                <c:pt idx="27">
                  <c:v>0.804947139311329</c:v>
                </c:pt>
                <c:pt idx="28">
                  <c:v>1.2046916203189399</c:v>
                </c:pt>
                <c:pt idx="29">
                  <c:v>0.82912754191835503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A9F-4796-8CD0-630B01944654}"/>
            </c:ext>
          </c:extLst>
        </c:ser>
        <c:ser>
          <c:idx val="2"/>
          <c:order val="2"/>
          <c:tx>
            <c:v>upper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reproductie!$E$65:$AH$65</c:f>
              <c:numCache>
                <c:formatCode>0.00</c:formatCode>
                <c:ptCount val="30"/>
                <c:pt idx="0">
                  <c:v>2.37320750553436</c:v>
                </c:pt>
                <c:pt idx="1">
                  <c:v>2.3345539367316301</c:v>
                </c:pt>
                <c:pt idx="2">
                  <c:v>1.2155052951069001</c:v>
                </c:pt>
                <c:pt idx="3">
                  <c:v>0.96305637793015197</c:v>
                </c:pt>
                <c:pt idx="4">
                  <c:v>1.14799906392073</c:v>
                </c:pt>
                <c:pt idx="5">
                  <c:v>1.75111429028429</c:v>
                </c:pt>
                <c:pt idx="6">
                  <c:v>0.96197600723558696</c:v>
                </c:pt>
                <c:pt idx="7">
                  <c:v>1.2461212427269499</c:v>
                </c:pt>
                <c:pt idx="8">
                  <c:v>1.5158025848196599</c:v>
                </c:pt>
                <c:pt idx="9">
                  <c:v>1.4553631345050999</c:v>
                </c:pt>
                <c:pt idx="10">
                  <c:v>1.4321047626846899</c:v>
                </c:pt>
                <c:pt idx="11">
                  <c:v>1.13715458372266</c:v>
                </c:pt>
                <c:pt idx="12">
                  <c:v>0.99680625381210197</c:v>
                </c:pt>
                <c:pt idx="13">
                  <c:v>1.2512301596470301</c:v>
                </c:pt>
                <c:pt idx="14">
                  <c:v>1.1967851306716499</c:v>
                </c:pt>
                <c:pt idx="15">
                  <c:v>1.66537083049184</c:v>
                </c:pt>
                <c:pt idx="16">
                  <c:v>1.44898080373113</c:v>
                </c:pt>
                <c:pt idx="17">
                  <c:v>1.3747459171261001</c:v>
                </c:pt>
                <c:pt idx="18">
                  <c:v>2.0726742678986101</c:v>
                </c:pt>
                <c:pt idx="19">
                  <c:v>2.2251019156471501</c:v>
                </c:pt>
                <c:pt idx="20">
                  <c:v>1.93083137141306</c:v>
                </c:pt>
                <c:pt idx="21">
                  <c:v>1.36753642702287</c:v>
                </c:pt>
                <c:pt idx="22">
                  <c:v>2.0253161810720699</c:v>
                </c:pt>
                <c:pt idx="23">
                  <c:v>2.65443786482441</c:v>
                </c:pt>
                <c:pt idx="24">
                  <c:v>2.2043184422948201</c:v>
                </c:pt>
                <c:pt idx="25">
                  <c:v>2.01321136218343</c:v>
                </c:pt>
                <c:pt idx="26">
                  <c:v>1.17725259664315</c:v>
                </c:pt>
                <c:pt idx="27">
                  <c:v>1.46084656082709</c:v>
                </c:pt>
                <c:pt idx="28">
                  <c:v>2.2749046094491501</c:v>
                </c:pt>
                <c:pt idx="29">
                  <c:v>1.5744667244738699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A9F-4796-8CD0-630B01944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843768"/>
        <c:axId val="699845336"/>
      </c:scatterChart>
      <c:valAx>
        <c:axId val="699843768"/>
        <c:scaling>
          <c:orientation val="minMax"/>
          <c:max val="2024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845336"/>
        <c:crosses val="autoZero"/>
        <c:crossBetween val="midCat"/>
        <c:majorUnit val="3"/>
        <c:minorUnit val="1"/>
      </c:valAx>
      <c:valAx>
        <c:axId val="699845336"/>
        <c:scaling>
          <c:orientation val="minMax"/>
          <c:max val="3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reproductie-index</a:t>
                </a:r>
              </a:p>
            </c:rich>
          </c:tx>
          <c:layout>
            <c:manualLayout>
              <c:xMode val="edge"/>
              <c:yMode val="edge"/>
              <c:x val="1.5673859880142971E-2"/>
              <c:y val="0.3412710747401116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843768"/>
        <c:crosses val="autoZero"/>
        <c:crossBetween val="midCat"/>
        <c:majorUnit val="0.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800" b="0" i="0" u="none" strike="noStrike" baseline="0">
                <a:effectLst/>
              </a:rPr>
              <a:t>Rietgors</a:t>
            </a:r>
            <a:r>
              <a:rPr lang="nl-NL"/>
              <a:t>
overleving adult</a:t>
            </a:r>
          </a:p>
        </c:rich>
      </c:tx>
      <c:layout>
        <c:manualLayout>
          <c:xMode val="edge"/>
          <c:yMode val="edge"/>
          <c:x val="0.36081355809905208"/>
          <c:y val="1.9841610707752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37499999999999"/>
          <c:y val="0.15476250450499326"/>
          <c:w val="0.76875000000000004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B0FD-4DFD-BFE3-9854F8F36E36}"/>
              </c:ext>
            </c:extLst>
          </c:dPt>
          <c:dPt>
            <c:idx val="1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B0FD-4DFD-BFE3-9854F8F36E36}"/>
              </c:ext>
            </c:extLst>
          </c:dPt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ad'!$E$63:$AG$63</c:f>
              <c:numCache>
                <c:formatCode>0.00</c:formatCode>
                <c:ptCount val="29"/>
                <c:pt idx="0">
                  <c:v>0.4178096</c:v>
                </c:pt>
                <c:pt idx="1">
                  <c:v>0.45217249999999998</c:v>
                </c:pt>
                <c:pt idx="2">
                  <c:v>0.38831749999999998</c:v>
                </c:pt>
                <c:pt idx="3">
                  <c:v>0.35987970000000002</c:v>
                </c:pt>
                <c:pt idx="4">
                  <c:v>0.4757731</c:v>
                </c:pt>
                <c:pt idx="5">
                  <c:v>0.36428310000000003</c:v>
                </c:pt>
                <c:pt idx="6">
                  <c:v>0.49309969999999997</c:v>
                </c:pt>
                <c:pt idx="7">
                  <c:v>0.50911479999999998</c:v>
                </c:pt>
                <c:pt idx="8">
                  <c:v>0.48007620000000001</c:v>
                </c:pt>
                <c:pt idx="9">
                  <c:v>0.37567159999999999</c:v>
                </c:pt>
                <c:pt idx="10">
                  <c:v>0.47075329999999999</c:v>
                </c:pt>
                <c:pt idx="11">
                  <c:v>0.38397619999999999</c:v>
                </c:pt>
                <c:pt idx="12">
                  <c:v>0.48519839999999997</c:v>
                </c:pt>
                <c:pt idx="13">
                  <c:v>0.48001539999999998</c:v>
                </c:pt>
                <c:pt idx="14">
                  <c:v>0.36394729999999997</c:v>
                </c:pt>
                <c:pt idx="15">
                  <c:v>0.33485009999999998</c:v>
                </c:pt>
                <c:pt idx="16">
                  <c:v>0.48305300000000001</c:v>
                </c:pt>
                <c:pt idx="17">
                  <c:v>0.35739090000000001</c:v>
                </c:pt>
                <c:pt idx="18">
                  <c:v>0.33992610000000001</c:v>
                </c:pt>
                <c:pt idx="19">
                  <c:v>0.39754709999999999</c:v>
                </c:pt>
                <c:pt idx="20">
                  <c:v>0.46483390000000002</c:v>
                </c:pt>
                <c:pt idx="21">
                  <c:v>0.40291199999999999</c:v>
                </c:pt>
                <c:pt idx="22">
                  <c:v>0.5451338</c:v>
                </c:pt>
                <c:pt idx="23">
                  <c:v>0.44419710000000001</c:v>
                </c:pt>
                <c:pt idx="24">
                  <c:v>0.38154939999999998</c:v>
                </c:pt>
                <c:pt idx="25">
                  <c:v>0.28972409999999998</c:v>
                </c:pt>
                <c:pt idx="26">
                  <c:v>0.56664650000000005</c:v>
                </c:pt>
                <c:pt idx="27">
                  <c:v>0.2855451</c:v>
                </c:pt>
                <c:pt idx="28">
                  <c:v>0.39939160000000001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0FD-4DFD-BFE3-9854F8F36E36}"/>
            </c:ext>
          </c:extLst>
        </c:ser>
        <c:ser>
          <c:idx val="1"/>
          <c:order val="1"/>
          <c:tx>
            <c:v>lower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ad'!$E$64:$AG$64</c:f>
              <c:numCache>
                <c:formatCode>0.00</c:formatCode>
                <c:ptCount val="29"/>
                <c:pt idx="0">
                  <c:v>0.16129370000000001</c:v>
                </c:pt>
                <c:pt idx="1">
                  <c:v>0.26839069999999998</c:v>
                </c:pt>
                <c:pt idx="2">
                  <c:v>0.250365</c:v>
                </c:pt>
                <c:pt idx="3">
                  <c:v>0.24317630000000001</c:v>
                </c:pt>
                <c:pt idx="4">
                  <c:v>0.3361267</c:v>
                </c:pt>
                <c:pt idx="5">
                  <c:v>0.26466909999999999</c:v>
                </c:pt>
                <c:pt idx="6">
                  <c:v>0.3646895</c:v>
                </c:pt>
                <c:pt idx="7">
                  <c:v>0.37708540000000002</c:v>
                </c:pt>
                <c:pt idx="8">
                  <c:v>0.35848590000000002</c:v>
                </c:pt>
                <c:pt idx="9">
                  <c:v>0.2840954</c:v>
                </c:pt>
                <c:pt idx="10">
                  <c:v>0.36666850000000001</c:v>
                </c:pt>
                <c:pt idx="11">
                  <c:v>0.30122070000000001</c:v>
                </c:pt>
                <c:pt idx="12">
                  <c:v>0.37502859999999999</c:v>
                </c:pt>
                <c:pt idx="13">
                  <c:v>0.35210930000000001</c:v>
                </c:pt>
                <c:pt idx="14">
                  <c:v>0.2610555</c:v>
                </c:pt>
                <c:pt idx="15">
                  <c:v>0.24047009999999999</c:v>
                </c:pt>
                <c:pt idx="16">
                  <c:v>0.35148099999999999</c:v>
                </c:pt>
                <c:pt idx="17">
                  <c:v>0.26254090000000002</c:v>
                </c:pt>
                <c:pt idx="18">
                  <c:v>0.24051169999999999</c:v>
                </c:pt>
                <c:pt idx="19">
                  <c:v>0.2799392</c:v>
                </c:pt>
                <c:pt idx="20">
                  <c:v>0.33740799999999999</c:v>
                </c:pt>
                <c:pt idx="21">
                  <c:v>0.300479</c:v>
                </c:pt>
                <c:pt idx="22">
                  <c:v>0.39913650000000001</c:v>
                </c:pt>
                <c:pt idx="23">
                  <c:v>0.32610139999999999</c:v>
                </c:pt>
                <c:pt idx="24">
                  <c:v>0.2761653</c:v>
                </c:pt>
                <c:pt idx="25">
                  <c:v>0.206591</c:v>
                </c:pt>
                <c:pt idx="26">
                  <c:v>0.41901670000000002</c:v>
                </c:pt>
                <c:pt idx="27">
                  <c:v>0.197182</c:v>
                </c:pt>
                <c:pt idx="28">
                  <c:v>0.25591229999999998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0FD-4DFD-BFE3-9854F8F36E36}"/>
            </c:ext>
          </c:extLst>
        </c:ser>
        <c:ser>
          <c:idx val="2"/>
          <c:order val="2"/>
          <c:tx>
            <c:v>upper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ad'!$E$65:$AG$65</c:f>
              <c:numCache>
                <c:formatCode>0.00</c:formatCode>
                <c:ptCount val="29"/>
                <c:pt idx="0">
                  <c:v>0.72811709999999996</c:v>
                </c:pt>
                <c:pt idx="1">
                  <c:v>0.64999320000000005</c:v>
                </c:pt>
                <c:pt idx="2">
                  <c:v>0.54683400000000004</c:v>
                </c:pt>
                <c:pt idx="3">
                  <c:v>0.49589290000000003</c:v>
                </c:pt>
                <c:pt idx="4">
                  <c:v>0.61931369999999997</c:v>
                </c:pt>
                <c:pt idx="5">
                  <c:v>0.47706520000000002</c:v>
                </c:pt>
                <c:pt idx="6">
                  <c:v>0.62242679999999995</c:v>
                </c:pt>
                <c:pt idx="7">
                  <c:v>0.63988480000000003</c:v>
                </c:pt>
                <c:pt idx="8">
                  <c:v>0.60407339999999998</c:v>
                </c:pt>
                <c:pt idx="9">
                  <c:v>0.47709459999999998</c:v>
                </c:pt>
                <c:pt idx="10">
                  <c:v>0.57744519999999999</c:v>
                </c:pt>
                <c:pt idx="11">
                  <c:v>0.47404370000000001</c:v>
                </c:pt>
                <c:pt idx="12">
                  <c:v>0.59682579999999996</c:v>
                </c:pt>
                <c:pt idx="13">
                  <c:v>0.61059609999999997</c:v>
                </c:pt>
                <c:pt idx="14">
                  <c:v>0.48099540000000002</c:v>
                </c:pt>
                <c:pt idx="15">
                  <c:v>0.44458989999999998</c:v>
                </c:pt>
                <c:pt idx="16">
                  <c:v>0.6170175</c:v>
                </c:pt>
                <c:pt idx="17">
                  <c:v>0.46490550000000003</c:v>
                </c:pt>
                <c:pt idx="18">
                  <c:v>0.45577329999999999</c:v>
                </c:pt>
                <c:pt idx="19">
                  <c:v>0.52831249999999996</c:v>
                </c:pt>
                <c:pt idx="20">
                  <c:v>0.59702219999999995</c:v>
                </c:pt>
                <c:pt idx="21">
                  <c:v>0.51457710000000001</c:v>
                </c:pt>
                <c:pt idx="22">
                  <c:v>0.68376320000000002</c:v>
                </c:pt>
                <c:pt idx="23">
                  <c:v>0.56895289999999998</c:v>
                </c:pt>
                <c:pt idx="24">
                  <c:v>0.49940240000000002</c:v>
                </c:pt>
                <c:pt idx="25">
                  <c:v>0.38987179999999999</c:v>
                </c:pt>
                <c:pt idx="26">
                  <c:v>0.70332360000000005</c:v>
                </c:pt>
                <c:pt idx="27">
                  <c:v>0.39406920000000001</c:v>
                </c:pt>
                <c:pt idx="28">
                  <c:v>0.56250199999999995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0FD-4DFD-BFE3-9854F8F36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842984"/>
        <c:axId val="699844160"/>
      </c:scatterChart>
      <c:valAx>
        <c:axId val="699842984"/>
        <c:scaling>
          <c:orientation val="minMax"/>
          <c:max val="2023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844160"/>
        <c:crosses val="autoZero"/>
        <c:crossBetween val="midCat"/>
        <c:majorUnit val="3"/>
        <c:minorUnit val="1"/>
      </c:valAx>
      <c:valAx>
        <c:axId val="699844160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jaarlijkse overlevingskans</a:t>
                </a:r>
              </a:p>
            </c:rich>
          </c:tx>
          <c:layout>
            <c:manualLayout>
              <c:xMode val="edge"/>
              <c:yMode val="edge"/>
              <c:x val="1.5625E-2"/>
              <c:y val="0.24278556089579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842984"/>
        <c:crosses val="autoZero"/>
        <c:crossBetween val="midCat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800" b="0" i="0" u="none" strike="noStrike" baseline="0">
                <a:effectLst/>
              </a:rPr>
              <a:t>Rietgors</a:t>
            </a:r>
            <a:r>
              <a:rPr lang="nl-NL"/>
              <a:t>
overleving eerstejaars</a:t>
            </a:r>
          </a:p>
        </c:rich>
      </c:tx>
      <c:layout>
        <c:manualLayout>
          <c:xMode val="edge"/>
          <c:yMode val="edge"/>
          <c:x val="0.36081355809905208"/>
          <c:y val="1.9841610707752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37499999999999"/>
          <c:y val="0.15476250450499326"/>
          <c:w val="0.76875000000000004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9065-47E6-95A2-E3009C2B97BE}"/>
              </c:ext>
            </c:extLst>
          </c:dPt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juv'!$E$63:$AG$63</c:f>
              <c:numCache>
                <c:formatCode>0.00</c:formatCode>
                <c:ptCount val="29"/>
                <c:pt idx="0">
                  <c:v>8.3614099999999997E-2</c:v>
                </c:pt>
                <c:pt idx="3">
                  <c:v>8.5953799999999997E-2</c:v>
                </c:pt>
                <c:pt idx="4">
                  <c:v>7.1214899999999998E-2</c:v>
                </c:pt>
                <c:pt idx="6">
                  <c:v>9.1197100000000003E-2</c:v>
                </c:pt>
                <c:pt idx="7">
                  <c:v>0.1017019</c:v>
                </c:pt>
                <c:pt idx="8">
                  <c:v>0.1221014</c:v>
                </c:pt>
                <c:pt idx="9">
                  <c:v>0.11918670000000001</c:v>
                </c:pt>
                <c:pt idx="10">
                  <c:v>0.1039755</c:v>
                </c:pt>
                <c:pt idx="11">
                  <c:v>9.4843200000000003E-2</c:v>
                </c:pt>
                <c:pt idx="13">
                  <c:v>7.5122099999999997E-2</c:v>
                </c:pt>
                <c:pt idx="14">
                  <c:v>0.1156242</c:v>
                </c:pt>
                <c:pt idx="15">
                  <c:v>9.4349199999999994E-2</c:v>
                </c:pt>
                <c:pt idx="16">
                  <c:v>0.1377034</c:v>
                </c:pt>
                <c:pt idx="17">
                  <c:v>7.2150599999999995E-2</c:v>
                </c:pt>
                <c:pt idx="18">
                  <c:v>5.7291099999999998E-2</c:v>
                </c:pt>
                <c:pt idx="19">
                  <c:v>0.1291388</c:v>
                </c:pt>
                <c:pt idx="20">
                  <c:v>9.2052999999999996E-2</c:v>
                </c:pt>
                <c:pt idx="21">
                  <c:v>5.96415E-2</c:v>
                </c:pt>
                <c:pt idx="22">
                  <c:v>0.1393105</c:v>
                </c:pt>
                <c:pt idx="23">
                  <c:v>8.9607000000000006E-2</c:v>
                </c:pt>
                <c:pt idx="24">
                  <c:v>7.8691700000000003E-2</c:v>
                </c:pt>
                <c:pt idx="25">
                  <c:v>8.7377999999999997E-2</c:v>
                </c:pt>
                <c:pt idx="26">
                  <c:v>0.1016348</c:v>
                </c:pt>
                <c:pt idx="27">
                  <c:v>0.1210403</c:v>
                </c:pt>
                <c:pt idx="28">
                  <c:v>0.1004123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065-47E6-95A2-E3009C2B97BE}"/>
            </c:ext>
          </c:extLst>
        </c:ser>
        <c:ser>
          <c:idx val="1"/>
          <c:order val="1"/>
          <c:tx>
            <c:v>lower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juv'!$E$64:$AG$64</c:f>
              <c:numCache>
                <c:formatCode>0.00</c:formatCode>
                <c:ptCount val="29"/>
                <c:pt idx="0">
                  <c:v>3.6508899999999997E-2</c:v>
                </c:pt>
                <c:pt idx="3">
                  <c:v>4.3701999999999998E-2</c:v>
                </c:pt>
                <c:pt idx="4">
                  <c:v>3.4890299999999999E-2</c:v>
                </c:pt>
                <c:pt idx="6">
                  <c:v>4.8056500000000002E-2</c:v>
                </c:pt>
                <c:pt idx="7">
                  <c:v>5.6484899999999998E-2</c:v>
                </c:pt>
                <c:pt idx="8">
                  <c:v>7.5925800000000002E-2</c:v>
                </c:pt>
                <c:pt idx="9">
                  <c:v>7.5817700000000002E-2</c:v>
                </c:pt>
                <c:pt idx="10">
                  <c:v>6.7867700000000003E-2</c:v>
                </c:pt>
                <c:pt idx="11">
                  <c:v>5.9740000000000001E-2</c:v>
                </c:pt>
                <c:pt idx="13">
                  <c:v>3.2992300000000002E-2</c:v>
                </c:pt>
                <c:pt idx="14">
                  <c:v>6.5395300000000003E-2</c:v>
                </c:pt>
                <c:pt idx="15">
                  <c:v>5.72031E-2</c:v>
                </c:pt>
                <c:pt idx="16">
                  <c:v>8.44752E-2</c:v>
                </c:pt>
                <c:pt idx="17">
                  <c:v>3.9065999999999997E-2</c:v>
                </c:pt>
                <c:pt idx="18">
                  <c:v>3.1036999999999999E-2</c:v>
                </c:pt>
                <c:pt idx="19">
                  <c:v>8.2736599999999993E-2</c:v>
                </c:pt>
                <c:pt idx="20">
                  <c:v>5.3300800000000002E-2</c:v>
                </c:pt>
                <c:pt idx="21">
                  <c:v>3.1455799999999999E-2</c:v>
                </c:pt>
                <c:pt idx="22">
                  <c:v>8.6535399999999998E-2</c:v>
                </c:pt>
                <c:pt idx="23">
                  <c:v>5.56824E-2</c:v>
                </c:pt>
                <c:pt idx="24">
                  <c:v>4.5487800000000002E-2</c:v>
                </c:pt>
                <c:pt idx="25">
                  <c:v>5.4358700000000003E-2</c:v>
                </c:pt>
                <c:pt idx="26">
                  <c:v>5.3304400000000002E-2</c:v>
                </c:pt>
                <c:pt idx="27">
                  <c:v>7.0836200000000002E-2</c:v>
                </c:pt>
                <c:pt idx="28">
                  <c:v>5.0736000000000003E-2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065-47E6-95A2-E3009C2B97BE}"/>
            </c:ext>
          </c:extLst>
        </c:ser>
        <c:ser>
          <c:idx val="2"/>
          <c:order val="2"/>
          <c:tx>
            <c:v>upper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juv'!$E$65:$AG$65</c:f>
              <c:numCache>
                <c:formatCode>0.00</c:formatCode>
                <c:ptCount val="29"/>
                <c:pt idx="0">
                  <c:v>0.1801334</c:v>
                </c:pt>
                <c:pt idx="3">
                  <c:v>0.16212969999999999</c:v>
                </c:pt>
                <c:pt idx="4">
                  <c:v>0.13987630000000001</c:v>
                </c:pt>
                <c:pt idx="6">
                  <c:v>0.16629959999999999</c:v>
                </c:pt>
                <c:pt idx="7">
                  <c:v>0.17635020000000001</c:v>
                </c:pt>
                <c:pt idx="8">
                  <c:v>0.1905683</c:v>
                </c:pt>
                <c:pt idx="9">
                  <c:v>0.18246560000000001</c:v>
                </c:pt>
                <c:pt idx="10">
                  <c:v>0.15607699999999999</c:v>
                </c:pt>
                <c:pt idx="11">
                  <c:v>0.14734069999999999</c:v>
                </c:pt>
                <c:pt idx="13">
                  <c:v>0.16203519999999999</c:v>
                </c:pt>
                <c:pt idx="14">
                  <c:v>0.19632849999999999</c:v>
                </c:pt>
                <c:pt idx="15">
                  <c:v>0.1517347</c:v>
                </c:pt>
                <c:pt idx="16">
                  <c:v>0.21653819999999999</c:v>
                </c:pt>
                <c:pt idx="17">
                  <c:v>0.1294787</c:v>
                </c:pt>
                <c:pt idx="18">
                  <c:v>0.1033839</c:v>
                </c:pt>
                <c:pt idx="19">
                  <c:v>0.19600429999999999</c:v>
                </c:pt>
                <c:pt idx="20">
                  <c:v>0.15438540000000001</c:v>
                </c:pt>
                <c:pt idx="21">
                  <c:v>0.1102091</c:v>
                </c:pt>
                <c:pt idx="22">
                  <c:v>0.2166381</c:v>
                </c:pt>
                <c:pt idx="23">
                  <c:v>0.1411115</c:v>
                </c:pt>
                <c:pt idx="24">
                  <c:v>0.13276180000000001</c:v>
                </c:pt>
                <c:pt idx="25">
                  <c:v>0.1375371</c:v>
                </c:pt>
                <c:pt idx="26">
                  <c:v>0.18521270000000001</c:v>
                </c:pt>
                <c:pt idx="27">
                  <c:v>0.19919780000000001</c:v>
                </c:pt>
                <c:pt idx="28">
                  <c:v>0.18904109999999999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065-47E6-95A2-E3009C2B9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849648"/>
        <c:axId val="699849256"/>
      </c:scatterChart>
      <c:valAx>
        <c:axId val="699849648"/>
        <c:scaling>
          <c:orientation val="minMax"/>
          <c:max val="2023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849256"/>
        <c:crosses val="autoZero"/>
        <c:crossBetween val="midCat"/>
        <c:majorUnit val="3"/>
        <c:minorUnit val="1"/>
      </c:valAx>
      <c:valAx>
        <c:axId val="699849256"/>
        <c:scaling>
          <c:orientation val="minMax"/>
          <c:max val="0.4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jaarlijkse overlevingskans</a:t>
                </a:r>
              </a:p>
            </c:rich>
          </c:tx>
          <c:layout>
            <c:manualLayout>
              <c:xMode val="edge"/>
              <c:yMode val="edge"/>
              <c:x val="1.5625E-2"/>
              <c:y val="0.24278556089579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849648"/>
        <c:crosses val="autoZero"/>
        <c:crossBetween val="midCat"/>
        <c:majorUnit val="0.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alle</a:t>
            </a:r>
            <a:r>
              <a:rPr lang="nl-NL" baseline="0"/>
              <a:t> soorten (26)</a:t>
            </a:r>
            <a:r>
              <a:rPr lang="nl-NL"/>
              <a:t>
reproductie</a:t>
            </a:r>
          </a:p>
        </c:rich>
      </c:tx>
      <c:layout>
        <c:manualLayout>
          <c:xMode val="edge"/>
          <c:yMode val="edge"/>
          <c:x val="0.38244569258194261"/>
          <c:y val="1.98411443111095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22307023908701"/>
          <c:y val="0.15476250450499326"/>
          <c:w val="0.78167817759981373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reproductie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399-4AF3-A25E-FD69DDE05BD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399-4AF3-A25E-FD69DDE05BD7}"/>
              </c:ext>
            </c:extLst>
          </c:dPt>
          <c:xVal>
            <c:numRef>
              <c:f>reproductie!$G$2:$AH$2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xVal>
          <c:yVal>
            <c:numRef>
              <c:f>reproductie!$G$71:$AH$71</c:f>
              <c:numCache>
                <c:formatCode>0.00</c:formatCode>
                <c:ptCount val="28"/>
                <c:pt idx="0">
                  <c:v>1.6203735930615391</c:v>
                </c:pt>
                <c:pt idx="1">
                  <c:v>1.4564245352335299</c:v>
                </c:pt>
                <c:pt idx="2">
                  <c:v>1.8112535164255286</c:v>
                </c:pt>
                <c:pt idx="3">
                  <c:v>1.4579006088891013</c:v>
                </c:pt>
                <c:pt idx="4">
                  <c:v>1.7565608583510854</c:v>
                </c:pt>
                <c:pt idx="5">
                  <c:v>1.366270630590984</c:v>
                </c:pt>
                <c:pt idx="6">
                  <c:v>2.1123956795426957</c:v>
                </c:pt>
                <c:pt idx="7">
                  <c:v>1.8567965952820888</c:v>
                </c:pt>
                <c:pt idx="8">
                  <c:v>2.2674608750981555</c:v>
                </c:pt>
                <c:pt idx="9">
                  <c:v>1.9631235616029608</c:v>
                </c:pt>
                <c:pt idx="10">
                  <c:v>1.3210001061307843</c:v>
                </c:pt>
                <c:pt idx="11">
                  <c:v>1.6048258043812129</c:v>
                </c:pt>
                <c:pt idx="12">
                  <c:v>1.7065059743094348</c:v>
                </c:pt>
                <c:pt idx="13">
                  <c:v>2.154445965885277</c:v>
                </c:pt>
                <c:pt idx="14">
                  <c:v>2.2222184239956984</c:v>
                </c:pt>
                <c:pt idx="15">
                  <c:v>1.8966983154316042</c:v>
                </c:pt>
                <c:pt idx="16">
                  <c:v>2.0939309393172829</c:v>
                </c:pt>
                <c:pt idx="17">
                  <c:v>1.4860937788974398</c:v>
                </c:pt>
                <c:pt idx="18">
                  <c:v>1.876747172777167</c:v>
                </c:pt>
                <c:pt idx="19">
                  <c:v>1.7398760582040882</c:v>
                </c:pt>
                <c:pt idx="20">
                  <c:v>1.3638735279711913</c:v>
                </c:pt>
                <c:pt idx="21">
                  <c:v>2.4692930340573715</c:v>
                </c:pt>
                <c:pt idx="22">
                  <c:v>1.9621370390861199</c:v>
                </c:pt>
                <c:pt idx="23">
                  <c:v>2.7987937385784076</c:v>
                </c:pt>
                <c:pt idx="24">
                  <c:v>1.5880581139842063</c:v>
                </c:pt>
                <c:pt idx="25">
                  <c:v>1.509545024817553</c:v>
                </c:pt>
                <c:pt idx="26">
                  <c:v>2.4658598223772286</c:v>
                </c:pt>
                <c:pt idx="27">
                  <c:v>1.5958532952398461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399-4AF3-A25E-FD69DDE05BD7}"/>
            </c:ext>
          </c:extLst>
        </c:ser>
        <c:ser>
          <c:idx val="1"/>
          <c:order val="1"/>
          <c:tx>
            <c:v>lower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399-4AF3-A25E-FD69DDE05BD7}"/>
            </c:ext>
          </c:extLst>
        </c:ser>
        <c:ser>
          <c:idx val="2"/>
          <c:order val="2"/>
          <c:tx>
            <c:v>upper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399-4AF3-A25E-FD69DDE05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798296"/>
        <c:axId val="699795552"/>
      </c:scatterChart>
      <c:valAx>
        <c:axId val="699798296"/>
        <c:scaling>
          <c:orientation val="minMax"/>
          <c:max val="2024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95552"/>
        <c:crosses val="autoZero"/>
        <c:crossBetween val="midCat"/>
        <c:majorUnit val="3"/>
        <c:minorUnit val="1"/>
      </c:valAx>
      <c:valAx>
        <c:axId val="699795552"/>
        <c:scaling>
          <c:orientation val="minMax"/>
          <c:max val="3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reproductie-index</a:t>
                </a:r>
              </a:p>
            </c:rich>
          </c:tx>
          <c:layout>
            <c:manualLayout>
              <c:xMode val="edge"/>
              <c:yMode val="edge"/>
              <c:x val="1.5673859880142971E-2"/>
              <c:y val="0.341271074740111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98296"/>
        <c:crosses val="autoZero"/>
        <c:crossBetween val="midCat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800" b="0" i="0" u="none" strike="noStrike" baseline="0">
                <a:effectLst/>
              </a:rPr>
              <a:t>alle soorten (26)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overleving adult</a:t>
            </a:r>
          </a:p>
        </c:rich>
      </c:tx>
      <c:layout>
        <c:manualLayout>
          <c:xMode val="edge"/>
          <c:yMode val="edge"/>
          <c:x val="0.36081355809905208"/>
          <c:y val="1.9841610707752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37499999999999"/>
          <c:y val="0.15476250450499326"/>
          <c:w val="0.76875000000000004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7A-4A4C-B0D2-4185BE3494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47A-4A4C-B0D2-4185BE34947F}"/>
              </c:ext>
            </c:extLst>
          </c:dPt>
          <c:xVal>
            <c:numRef>
              <c:f>'overleving ad'!$G$2:$AG$2</c:f>
              <c:numCache>
                <c:formatCode>General</c:formatCod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xVal>
          <c:yVal>
            <c:numRef>
              <c:f>'overleving ad'!$G$71:$AG$71</c:f>
              <c:numCache>
                <c:formatCode>0.00</c:formatCode>
                <c:ptCount val="27"/>
                <c:pt idx="0">
                  <c:v>0.35492842380952389</c:v>
                </c:pt>
                <c:pt idx="1">
                  <c:v>0.40626369499999998</c:v>
                </c:pt>
                <c:pt idx="2">
                  <c:v>0.41997708421052632</c:v>
                </c:pt>
                <c:pt idx="3">
                  <c:v>0.37525155499999985</c:v>
                </c:pt>
                <c:pt idx="4">
                  <c:v>0.35654811499999994</c:v>
                </c:pt>
                <c:pt idx="5">
                  <c:v>0.40235490500000004</c:v>
                </c:pt>
                <c:pt idx="6">
                  <c:v>0.40290322499999992</c:v>
                </c:pt>
                <c:pt idx="7">
                  <c:v>0.47369153809523812</c:v>
                </c:pt>
                <c:pt idx="8">
                  <c:v>0.33305556999999997</c:v>
                </c:pt>
                <c:pt idx="9">
                  <c:v>0.38407596000000005</c:v>
                </c:pt>
                <c:pt idx="10">
                  <c:v>0.40581735238095235</c:v>
                </c:pt>
                <c:pt idx="11">
                  <c:v>0.44382429999999989</c:v>
                </c:pt>
                <c:pt idx="12">
                  <c:v>0.36431351428571435</c:v>
                </c:pt>
                <c:pt idx="13">
                  <c:v>0.40459439047619045</c:v>
                </c:pt>
                <c:pt idx="14">
                  <c:v>0.45129639500000007</c:v>
                </c:pt>
                <c:pt idx="15">
                  <c:v>0.36940564761904759</c:v>
                </c:pt>
                <c:pt idx="16">
                  <c:v>0.38824003500000009</c:v>
                </c:pt>
                <c:pt idx="17">
                  <c:v>0.4296059571428571</c:v>
                </c:pt>
                <c:pt idx="18">
                  <c:v>0.43821782857142849</c:v>
                </c:pt>
                <c:pt idx="19">
                  <c:v>0.39356200476190478</c:v>
                </c:pt>
                <c:pt idx="20">
                  <c:v>0.4579348350000001</c:v>
                </c:pt>
                <c:pt idx="21">
                  <c:v>0.3717972476190477</c:v>
                </c:pt>
                <c:pt idx="22">
                  <c:v>0.44483552499999995</c:v>
                </c:pt>
                <c:pt idx="23">
                  <c:v>0.44471062380952392</c:v>
                </c:pt>
                <c:pt idx="24">
                  <c:v>0.38107146666666669</c:v>
                </c:pt>
                <c:pt idx="25">
                  <c:v>0.39870495714285714</c:v>
                </c:pt>
                <c:pt idx="26">
                  <c:v>0.44653278000000007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47A-4A4C-B0D2-4185BE349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791240"/>
        <c:axId val="699799864"/>
      </c:scatterChart>
      <c:valAx>
        <c:axId val="699791240"/>
        <c:scaling>
          <c:orientation val="minMax"/>
          <c:max val="2023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99864"/>
        <c:crosses val="autoZero"/>
        <c:crossBetween val="midCat"/>
        <c:majorUnit val="3"/>
        <c:minorUnit val="1"/>
      </c:valAx>
      <c:valAx>
        <c:axId val="699799864"/>
        <c:scaling>
          <c:orientation val="minMax"/>
          <c:max val="0.60000000000000009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jaarlijkse overlevingskans</a:t>
                </a:r>
              </a:p>
            </c:rich>
          </c:tx>
          <c:layout>
            <c:manualLayout>
              <c:xMode val="edge"/>
              <c:yMode val="edge"/>
              <c:x val="1.5625E-2"/>
              <c:y val="0.24278556089579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91240"/>
        <c:crosses val="autoZero"/>
        <c:crossBetween val="midCat"/>
        <c:majorUnit val="0.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800" b="0" i="0" u="none" strike="noStrike" baseline="0">
                <a:effectLst/>
              </a:rPr>
              <a:t>alle soorten</a:t>
            </a:r>
            <a:r>
              <a:rPr lang="nl-NL"/>
              <a:t>
overleving eerstejaars</a:t>
            </a:r>
          </a:p>
        </c:rich>
      </c:tx>
      <c:layout>
        <c:manualLayout>
          <c:xMode val="edge"/>
          <c:yMode val="edge"/>
          <c:x val="0.36081355809905208"/>
          <c:y val="1.9841610707752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37499999999999"/>
          <c:y val="0.15476250450499326"/>
          <c:w val="0.76875000000000004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226A-4A93-8011-AF5CF627713F}"/>
              </c:ext>
            </c:extLst>
          </c:dPt>
          <c:xVal>
            <c:numRef>
              <c:f>'overleving juv'!$G$2:$AG$2</c:f>
              <c:numCache>
                <c:formatCode>General</c:formatCod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xVal>
          <c:yVal>
            <c:numRef>
              <c:f>'overleving juv'!$G$71:$AH$71</c:f>
              <c:numCache>
                <c:formatCode>0.00</c:formatCode>
                <c:ptCount val="28"/>
                <c:pt idx="0">
                  <c:v>9.4455171428571419E-2</c:v>
                </c:pt>
                <c:pt idx="1">
                  <c:v>0.10510382666666666</c:v>
                </c:pt>
                <c:pt idx="2">
                  <c:v>8.7488330769230765E-2</c:v>
                </c:pt>
                <c:pt idx="3">
                  <c:v>9.0264456249999972E-2</c:v>
                </c:pt>
                <c:pt idx="4">
                  <c:v>0.10227368461538461</c:v>
                </c:pt>
                <c:pt idx="5">
                  <c:v>9.4453799999999977E-2</c:v>
                </c:pt>
                <c:pt idx="6">
                  <c:v>0.12995558666666668</c:v>
                </c:pt>
                <c:pt idx="7">
                  <c:v>0.10431043571428571</c:v>
                </c:pt>
                <c:pt idx="8">
                  <c:v>8.0073759999999994E-2</c:v>
                </c:pt>
                <c:pt idx="9">
                  <c:v>0.10599757692307692</c:v>
                </c:pt>
                <c:pt idx="10">
                  <c:v>9.0452592857142883E-2</c:v>
                </c:pt>
                <c:pt idx="11">
                  <c:v>8.6940927777777788E-2</c:v>
                </c:pt>
                <c:pt idx="12">
                  <c:v>0.1026166125</c:v>
                </c:pt>
                <c:pt idx="13">
                  <c:v>0.1071859</c:v>
                </c:pt>
                <c:pt idx="14">
                  <c:v>0.12260917647058822</c:v>
                </c:pt>
                <c:pt idx="15">
                  <c:v>8.5635805555555555E-2</c:v>
                </c:pt>
                <c:pt idx="16">
                  <c:v>0.13149078235294118</c:v>
                </c:pt>
                <c:pt idx="17">
                  <c:v>0.14151834705882352</c:v>
                </c:pt>
                <c:pt idx="18">
                  <c:v>0.12117837894736842</c:v>
                </c:pt>
                <c:pt idx="19">
                  <c:v>8.5835322222222218E-2</c:v>
                </c:pt>
                <c:pt idx="20">
                  <c:v>0.1147702842105263</c:v>
                </c:pt>
                <c:pt idx="21">
                  <c:v>9.1943923529411775E-2</c:v>
                </c:pt>
                <c:pt idx="22">
                  <c:v>0.1054013588235294</c:v>
                </c:pt>
                <c:pt idx="23">
                  <c:v>0.10669839999999998</c:v>
                </c:pt>
                <c:pt idx="24">
                  <c:v>0.10641745789473682</c:v>
                </c:pt>
                <c:pt idx="25">
                  <c:v>0.10340721875</c:v>
                </c:pt>
                <c:pt idx="26">
                  <c:v>8.5525593750000004E-2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26A-4A93-8011-AF5CF6277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786144"/>
        <c:axId val="699777520"/>
      </c:scatterChart>
      <c:valAx>
        <c:axId val="699786144"/>
        <c:scaling>
          <c:orientation val="minMax"/>
          <c:max val="2023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77520"/>
        <c:crosses val="autoZero"/>
        <c:crossBetween val="midCat"/>
        <c:majorUnit val="3"/>
        <c:minorUnit val="1"/>
      </c:valAx>
      <c:valAx>
        <c:axId val="699777520"/>
        <c:scaling>
          <c:orientation val="minMax"/>
          <c:max val="0.30000000000000004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jaarlijkse overlevingskans</a:t>
                </a:r>
              </a:p>
            </c:rich>
          </c:tx>
          <c:layout>
            <c:manualLayout>
              <c:xMode val="edge"/>
              <c:yMode val="edge"/>
              <c:x val="1.5625E-2"/>
              <c:y val="0.24278556089579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86144"/>
        <c:crosses val="autoZero"/>
        <c:crossBetween val="midCat"/>
        <c:majorUnit val="0.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trekgroepen
reproductie</a:t>
            </a:r>
          </a:p>
        </c:rich>
      </c:tx>
      <c:layout>
        <c:manualLayout>
          <c:xMode val="edge"/>
          <c:yMode val="edge"/>
          <c:x val="0.38244569258194261"/>
          <c:y val="1.98411443111095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22307023908701"/>
          <c:y val="0.15476250450499326"/>
          <c:w val="0.78167817759981373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strRef>
              <c:f>reproductie!$A$74</c:f>
              <c:strCache>
                <c:ptCount val="1"/>
                <c:pt idx="0">
                  <c:v>lang-trekkers (8)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5C7-4EB3-B4E5-6003415526E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5C7-4EB3-B4E5-6003415526EE}"/>
              </c:ext>
            </c:extLst>
          </c:dPt>
          <c:xVal>
            <c:numRef>
              <c:f>reproductie!$G$2:$AH$2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xVal>
          <c:yVal>
            <c:numRef>
              <c:f>reproductie!$G$74:$AH$74</c:f>
              <c:numCache>
                <c:formatCode>0.00</c:formatCode>
                <c:ptCount val="28"/>
                <c:pt idx="0">
                  <c:v>1.0373092150997349</c:v>
                </c:pt>
                <c:pt idx="1">
                  <c:v>1.0612458766696422</c:v>
                </c:pt>
                <c:pt idx="2">
                  <c:v>1.2227139527243682</c:v>
                </c:pt>
                <c:pt idx="3">
                  <c:v>1.2177096235631013</c:v>
                </c:pt>
                <c:pt idx="4">
                  <c:v>1.037149626085945</c:v>
                </c:pt>
                <c:pt idx="5">
                  <c:v>1.1103255314199199</c:v>
                </c:pt>
                <c:pt idx="6">
                  <c:v>1.4401860763865746</c:v>
                </c:pt>
                <c:pt idx="7">
                  <c:v>1.2824594787359165</c:v>
                </c:pt>
                <c:pt idx="8">
                  <c:v>1.2977997384770206</c:v>
                </c:pt>
                <c:pt idx="9">
                  <c:v>1.0292389404344351</c:v>
                </c:pt>
                <c:pt idx="10">
                  <c:v>1.0394707173916973</c:v>
                </c:pt>
                <c:pt idx="11">
                  <c:v>0.90858851676611563</c:v>
                </c:pt>
                <c:pt idx="12">
                  <c:v>1.1975463450997865</c:v>
                </c:pt>
                <c:pt idx="13">
                  <c:v>1.5041439201399103</c:v>
                </c:pt>
                <c:pt idx="14">
                  <c:v>1.0538442647042165</c:v>
                </c:pt>
                <c:pt idx="15">
                  <c:v>0.96475083027753872</c:v>
                </c:pt>
                <c:pt idx="16">
                  <c:v>1.1280126759227713</c:v>
                </c:pt>
                <c:pt idx="17">
                  <c:v>1.0266463353038506</c:v>
                </c:pt>
                <c:pt idx="18">
                  <c:v>1.2170366418452641</c:v>
                </c:pt>
                <c:pt idx="19">
                  <c:v>1.0844502612912579</c:v>
                </c:pt>
                <c:pt idx="20">
                  <c:v>0.93653971955308513</c:v>
                </c:pt>
                <c:pt idx="21">
                  <c:v>1.1630792716951586</c:v>
                </c:pt>
                <c:pt idx="22">
                  <c:v>1.4714420986937582</c:v>
                </c:pt>
                <c:pt idx="23">
                  <c:v>1.2204521949009828</c:v>
                </c:pt>
                <c:pt idx="24">
                  <c:v>0.92533753507780947</c:v>
                </c:pt>
                <c:pt idx="25">
                  <c:v>0.76406605009127515</c:v>
                </c:pt>
                <c:pt idx="26">
                  <c:v>1.1450222044896066</c:v>
                </c:pt>
                <c:pt idx="27">
                  <c:v>0.91283831595097742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5C7-4EB3-B4E5-6003415526EE}"/>
            </c:ext>
          </c:extLst>
        </c:ser>
        <c:ser>
          <c:idx val="1"/>
          <c:order val="1"/>
          <c:tx>
            <c:strRef>
              <c:f>reproductie!$A$76</c:f>
              <c:strCache>
                <c:ptCount val="1"/>
                <c:pt idx="0">
                  <c:v>kort-trekkers (5)</c:v>
                </c:pt>
              </c:strCache>
            </c:strRef>
          </c:tx>
          <c:spPr>
            <a:ln w="15875"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xVal>
            <c:numRef>
              <c:f>reproductie!$G$2:$AH$2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xVal>
          <c:yVal>
            <c:numRef>
              <c:f>reproductie!$G$76:$AH$76</c:f>
              <c:numCache>
                <c:formatCode>0.00</c:formatCode>
                <c:ptCount val="28"/>
                <c:pt idx="0">
                  <c:v>0.76141176428536783</c:v>
                </c:pt>
                <c:pt idx="1">
                  <c:v>0.84872561269932179</c:v>
                </c:pt>
                <c:pt idx="2">
                  <c:v>0.90281102513606748</c:v>
                </c:pt>
                <c:pt idx="3">
                  <c:v>0.88470198337956152</c:v>
                </c:pt>
                <c:pt idx="4">
                  <c:v>0.92751461490791276</c:v>
                </c:pt>
                <c:pt idx="5">
                  <c:v>0.77706106649671836</c:v>
                </c:pt>
                <c:pt idx="6">
                  <c:v>1.0787232286203992</c:v>
                </c:pt>
                <c:pt idx="7">
                  <c:v>0.85692785971625196</c:v>
                </c:pt>
                <c:pt idx="8">
                  <c:v>1.0413736207975521</c:v>
                </c:pt>
                <c:pt idx="9">
                  <c:v>0.94691946863263698</c:v>
                </c:pt>
                <c:pt idx="10">
                  <c:v>0.74052565560609473</c:v>
                </c:pt>
                <c:pt idx="11">
                  <c:v>0.77170054406449062</c:v>
                </c:pt>
                <c:pt idx="12">
                  <c:v>0.88162850418241301</c:v>
                </c:pt>
                <c:pt idx="13">
                  <c:v>1.19216433936463</c:v>
                </c:pt>
                <c:pt idx="14">
                  <c:v>0.94046234558467978</c:v>
                </c:pt>
                <c:pt idx="15">
                  <c:v>0.97931637358671553</c:v>
                </c:pt>
                <c:pt idx="16">
                  <c:v>0.92913712680747851</c:v>
                </c:pt>
                <c:pt idx="17">
                  <c:v>0.79769909791750182</c:v>
                </c:pt>
                <c:pt idx="18">
                  <c:v>1.0781255680319071</c:v>
                </c:pt>
                <c:pt idx="19">
                  <c:v>0.79333252804877519</c:v>
                </c:pt>
                <c:pt idx="20">
                  <c:v>0.788482853794917</c:v>
                </c:pt>
                <c:pt idx="21">
                  <c:v>1.2346290208590667</c:v>
                </c:pt>
                <c:pt idx="22">
                  <c:v>1.2177390023791765</c:v>
                </c:pt>
                <c:pt idx="23">
                  <c:v>1.056880297854111</c:v>
                </c:pt>
                <c:pt idx="24">
                  <c:v>0.7932098603252189</c:v>
                </c:pt>
                <c:pt idx="25">
                  <c:v>0.71078255202281748</c:v>
                </c:pt>
                <c:pt idx="26">
                  <c:v>1.1328505205402171</c:v>
                </c:pt>
                <c:pt idx="27">
                  <c:v>0.89347792097616485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5C7-4EB3-B4E5-6003415526EE}"/>
            </c:ext>
          </c:extLst>
        </c:ser>
        <c:ser>
          <c:idx val="2"/>
          <c:order val="2"/>
          <c:tx>
            <c:strRef>
              <c:f>reproductie!$A$78</c:f>
              <c:strCache>
                <c:ptCount val="1"/>
                <c:pt idx="0">
                  <c:v>standvogels (8)</c:v>
                </c:pt>
              </c:strCache>
            </c:strRef>
          </c:tx>
          <c:spPr>
            <a:ln w="15875">
              <a:solidFill>
                <a:srgbClr val="0000CC"/>
              </a:solidFill>
            </a:ln>
          </c:spPr>
          <c:marker>
            <c:symbol val="circle"/>
            <c:size val="5"/>
            <c:spPr>
              <a:solidFill>
                <a:srgbClr val="0000CC"/>
              </a:solidFill>
              <a:ln>
                <a:solidFill>
                  <a:srgbClr val="0000CC"/>
                </a:solidFill>
              </a:ln>
            </c:spPr>
          </c:marker>
          <c:xVal>
            <c:numRef>
              <c:f>reproductie!$G$2:$AH$2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xVal>
          <c:yVal>
            <c:numRef>
              <c:f>reproductie!$G$78:$AH$78</c:f>
              <c:numCache>
                <c:formatCode>0.00</c:formatCode>
                <c:ptCount val="28"/>
                <c:pt idx="0">
                  <c:v>2.7402891140084495</c:v>
                </c:pt>
                <c:pt idx="1">
                  <c:v>2.2314150203812977</c:v>
                </c:pt>
                <c:pt idx="2">
                  <c:v>2.9675696371826032</c:v>
                </c:pt>
                <c:pt idx="3">
                  <c:v>2.0563407351585639</c:v>
                </c:pt>
                <c:pt idx="4">
                  <c:v>2.9941259927682089</c:v>
                </c:pt>
                <c:pt idx="5">
                  <c:v>1.9904717073209646</c:v>
                </c:pt>
                <c:pt idx="6">
                  <c:v>3.4306505645252519</c:v>
                </c:pt>
                <c:pt idx="7">
                  <c:v>3.0560516715569088</c:v>
                </c:pt>
                <c:pt idx="8">
                  <c:v>4.0034265456571658</c:v>
                </c:pt>
                <c:pt idx="9">
                  <c:v>3.5321357408779375</c:v>
                </c:pt>
                <c:pt idx="10">
                  <c:v>1.9653260264478023</c:v>
                </c:pt>
                <c:pt idx="11">
                  <c:v>2.821766379694262</c:v>
                </c:pt>
                <c:pt idx="12">
                  <c:v>2.7310140223484716</c:v>
                </c:pt>
                <c:pt idx="13">
                  <c:v>3.4061740282060473</c:v>
                </c:pt>
                <c:pt idx="14">
                  <c:v>4.1916901322940658</c:v>
                </c:pt>
                <c:pt idx="15">
                  <c:v>3.4020095142387259</c:v>
                </c:pt>
                <c:pt idx="16">
                  <c:v>3.7878453355304216</c:v>
                </c:pt>
                <c:pt idx="17">
                  <c:v>2.3757878981034901</c:v>
                </c:pt>
                <c:pt idx="18">
                  <c:v>3.0355962066748559</c:v>
                </c:pt>
                <c:pt idx="19">
                  <c:v>2.9868915614639895</c:v>
                </c:pt>
                <c:pt idx="20">
                  <c:v>2.150826507749469</c:v>
                </c:pt>
                <c:pt idx="21">
                  <c:v>4.5471718046685243</c:v>
                </c:pt>
                <c:pt idx="22">
                  <c:v>2.9180807524203218</c:v>
                </c:pt>
                <c:pt idx="23">
                  <c:v>5.4658311827085191</c:v>
                </c:pt>
                <c:pt idx="24">
                  <c:v>2.74755885142747</c:v>
                </c:pt>
                <c:pt idx="25">
                  <c:v>2.7542505450405415</c:v>
                </c:pt>
                <c:pt idx="26">
                  <c:v>4.6198282539129831</c:v>
                </c:pt>
                <c:pt idx="27">
                  <c:v>2.7178528834435167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5C7-4EB3-B4E5-600341552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800648"/>
        <c:axId val="699788496"/>
      </c:scatterChart>
      <c:valAx>
        <c:axId val="699800648"/>
        <c:scaling>
          <c:orientation val="minMax"/>
          <c:max val="2024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88496"/>
        <c:crosses val="autoZero"/>
        <c:crossBetween val="midCat"/>
        <c:majorUnit val="3"/>
        <c:minorUnit val="1"/>
      </c:valAx>
      <c:valAx>
        <c:axId val="699788496"/>
        <c:scaling>
          <c:orientation val="minMax"/>
          <c:max val="6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reproductie-index</a:t>
                </a:r>
              </a:p>
            </c:rich>
          </c:tx>
          <c:layout>
            <c:manualLayout>
              <c:xMode val="edge"/>
              <c:yMode val="edge"/>
              <c:x val="1.5673859880142971E-2"/>
              <c:y val="0.341271074740111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800648"/>
        <c:crosses val="autoZero"/>
        <c:crossBetween val="midCat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4270341207349083"/>
          <c:y val="0.16685923901385608"/>
          <c:w val="0.33811634847013983"/>
          <c:h val="0.17683733059538356"/>
        </c:manualLayout>
      </c:layout>
      <c:overlay val="1"/>
      <c:txPr>
        <a:bodyPr/>
        <a:lstStyle/>
        <a:p>
          <a:pPr>
            <a:defRPr sz="50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trekgroepen
overleving adult</a:t>
            </a:r>
          </a:p>
        </c:rich>
      </c:tx>
      <c:layout>
        <c:manualLayout>
          <c:xMode val="edge"/>
          <c:yMode val="edge"/>
          <c:x val="0.38244569258194261"/>
          <c:y val="1.98411443111095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22307023908701"/>
          <c:y val="0.15476250450499326"/>
          <c:w val="0.78167817759981373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strRef>
              <c:f>'overleving ad'!$A$74</c:f>
              <c:strCache>
                <c:ptCount val="1"/>
                <c:pt idx="0">
                  <c:v>lang-trekkers (8)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227-4BC5-836F-C5F889341DF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227-4BC5-836F-C5F889341DF0}"/>
              </c:ext>
            </c:extLst>
          </c:dPt>
          <c:xVal>
            <c:numRef>
              <c:f>reproductie!$G$2:$AH$2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xVal>
          <c:yVal>
            <c:numRef>
              <c:f>'overleving ad'!$G$74:$AH$74</c:f>
              <c:numCache>
                <c:formatCode>0.00</c:formatCode>
                <c:ptCount val="28"/>
                <c:pt idx="0">
                  <c:v>0.38523878749999996</c:v>
                </c:pt>
                <c:pt idx="1">
                  <c:v>0.41165198749999993</c:v>
                </c:pt>
                <c:pt idx="2">
                  <c:v>0.41964821250000006</c:v>
                </c:pt>
                <c:pt idx="3">
                  <c:v>0.39909433750000001</c:v>
                </c:pt>
                <c:pt idx="4">
                  <c:v>0.36644329999999997</c:v>
                </c:pt>
                <c:pt idx="5">
                  <c:v>0.40230181249999997</c:v>
                </c:pt>
                <c:pt idx="6">
                  <c:v>0.39327651249999995</c:v>
                </c:pt>
                <c:pt idx="7">
                  <c:v>0.49195011249999998</c:v>
                </c:pt>
                <c:pt idx="8">
                  <c:v>0.3469474125</c:v>
                </c:pt>
                <c:pt idx="9">
                  <c:v>0.42716097142857146</c:v>
                </c:pt>
                <c:pt idx="10">
                  <c:v>0.40252131250000001</c:v>
                </c:pt>
                <c:pt idx="11">
                  <c:v>0.41399020000000003</c:v>
                </c:pt>
                <c:pt idx="12">
                  <c:v>0.40946471249999994</c:v>
                </c:pt>
                <c:pt idx="13">
                  <c:v>0.46993127500000004</c:v>
                </c:pt>
                <c:pt idx="14">
                  <c:v>0.48457721250000002</c:v>
                </c:pt>
                <c:pt idx="15">
                  <c:v>0.34955350000000002</c:v>
                </c:pt>
                <c:pt idx="16">
                  <c:v>0.38033086250000003</c:v>
                </c:pt>
                <c:pt idx="17">
                  <c:v>0.41254380000000002</c:v>
                </c:pt>
                <c:pt idx="18">
                  <c:v>0.41897165000000003</c:v>
                </c:pt>
                <c:pt idx="19">
                  <c:v>0.38828282499999994</c:v>
                </c:pt>
                <c:pt idx="20">
                  <c:v>0.45445917499999999</c:v>
                </c:pt>
                <c:pt idx="21">
                  <c:v>0.36959241249999997</c:v>
                </c:pt>
                <c:pt idx="22">
                  <c:v>0.41723727500000002</c:v>
                </c:pt>
                <c:pt idx="23">
                  <c:v>0.42594156249999998</c:v>
                </c:pt>
                <c:pt idx="24">
                  <c:v>0.3977460625</c:v>
                </c:pt>
                <c:pt idx="25">
                  <c:v>0.34839929999999997</c:v>
                </c:pt>
                <c:pt idx="26">
                  <c:v>0.41712441249999999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227-4BC5-836F-C5F889341DF0}"/>
            </c:ext>
          </c:extLst>
        </c:ser>
        <c:ser>
          <c:idx val="1"/>
          <c:order val="1"/>
          <c:tx>
            <c:strRef>
              <c:f>'overleving ad'!$A$76</c:f>
              <c:strCache>
                <c:ptCount val="1"/>
                <c:pt idx="0">
                  <c:v>kort-trekkers (5)</c:v>
                </c:pt>
              </c:strCache>
            </c:strRef>
          </c:tx>
          <c:spPr>
            <a:ln w="15875"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xVal>
            <c:numRef>
              <c:f>reproductie!$G$2:$AH$2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xVal>
          <c:yVal>
            <c:numRef>
              <c:f>'overleving ad'!$G$76:$AH$76</c:f>
              <c:numCache>
                <c:formatCode>0.00</c:formatCode>
                <c:ptCount val="28"/>
                <c:pt idx="0">
                  <c:v>0.40844968000000004</c:v>
                </c:pt>
                <c:pt idx="1">
                  <c:v>0.41671307999999996</c:v>
                </c:pt>
                <c:pt idx="2">
                  <c:v>0.38156714000000003</c:v>
                </c:pt>
                <c:pt idx="3">
                  <c:v>0.38142612000000004</c:v>
                </c:pt>
                <c:pt idx="4">
                  <c:v>0.32729789999999997</c:v>
                </c:pt>
                <c:pt idx="5">
                  <c:v>0.46621364999999992</c:v>
                </c:pt>
                <c:pt idx="6">
                  <c:v>0.36754214000000002</c:v>
                </c:pt>
                <c:pt idx="7">
                  <c:v>0.41198398000000003</c:v>
                </c:pt>
                <c:pt idx="8">
                  <c:v>0.30104887999999996</c:v>
                </c:pt>
                <c:pt idx="9">
                  <c:v>0.28417511999999995</c:v>
                </c:pt>
                <c:pt idx="10">
                  <c:v>0.35674548</c:v>
                </c:pt>
                <c:pt idx="11">
                  <c:v>0.44511745999999996</c:v>
                </c:pt>
                <c:pt idx="12">
                  <c:v>0.29117075999999997</c:v>
                </c:pt>
                <c:pt idx="13">
                  <c:v>0.29465374</c:v>
                </c:pt>
                <c:pt idx="14">
                  <c:v>0.43064977999999998</c:v>
                </c:pt>
                <c:pt idx="15">
                  <c:v>0.35573068000000002</c:v>
                </c:pt>
                <c:pt idx="16">
                  <c:v>0.32260432</c:v>
                </c:pt>
                <c:pt idx="17">
                  <c:v>0.38549501999999997</c:v>
                </c:pt>
                <c:pt idx="18">
                  <c:v>0.48017075999999992</c:v>
                </c:pt>
                <c:pt idx="19">
                  <c:v>0.37060185999999995</c:v>
                </c:pt>
                <c:pt idx="20">
                  <c:v>0.41304191999999995</c:v>
                </c:pt>
                <c:pt idx="21">
                  <c:v>0.33732185999999997</c:v>
                </c:pt>
                <c:pt idx="22">
                  <c:v>0.41600222000000003</c:v>
                </c:pt>
                <c:pt idx="23">
                  <c:v>0.35578739999999998</c:v>
                </c:pt>
                <c:pt idx="24">
                  <c:v>0.39323101999999999</c:v>
                </c:pt>
                <c:pt idx="25">
                  <c:v>0.36936342</c:v>
                </c:pt>
                <c:pt idx="26">
                  <c:v>0.42528953999999997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227-4BC5-836F-C5F889341DF0}"/>
            </c:ext>
          </c:extLst>
        </c:ser>
        <c:ser>
          <c:idx val="2"/>
          <c:order val="2"/>
          <c:tx>
            <c:strRef>
              <c:f>'overleving ad'!$A$78</c:f>
              <c:strCache>
                <c:ptCount val="1"/>
                <c:pt idx="0">
                  <c:v>standvogels (8)</c:v>
                </c:pt>
              </c:strCache>
            </c:strRef>
          </c:tx>
          <c:spPr>
            <a:ln w="15875">
              <a:solidFill>
                <a:srgbClr val="0000CC"/>
              </a:solidFill>
            </a:ln>
          </c:spPr>
          <c:marker>
            <c:symbol val="circle"/>
            <c:size val="5"/>
            <c:spPr>
              <a:solidFill>
                <a:srgbClr val="0000CC"/>
              </a:solidFill>
              <a:ln>
                <a:solidFill>
                  <a:srgbClr val="0000CC"/>
                </a:solidFill>
              </a:ln>
            </c:spPr>
          </c:marker>
          <c:xVal>
            <c:numRef>
              <c:f>reproductie!$G$2:$AH$2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xVal>
          <c:yVal>
            <c:numRef>
              <c:f>'overleving ad'!$G$78:$AH$78</c:f>
              <c:numCache>
                <c:formatCode>0.00</c:formatCode>
                <c:ptCount val="28"/>
                <c:pt idx="0">
                  <c:v>0.291167275</c:v>
                </c:pt>
                <c:pt idx="1">
                  <c:v>0.39264179999999999</c:v>
                </c:pt>
                <c:pt idx="2">
                  <c:v>0.45242386666666662</c:v>
                </c:pt>
                <c:pt idx="3">
                  <c:v>0.34359225714285718</c:v>
                </c:pt>
                <c:pt idx="4">
                  <c:v>0.36613234285714286</c:v>
                </c:pt>
                <c:pt idx="5">
                  <c:v>0.37047862500000006</c:v>
                </c:pt>
                <c:pt idx="6">
                  <c:v>0.43916309999999997</c:v>
                </c:pt>
                <c:pt idx="7">
                  <c:v>0.49400018750000002</c:v>
                </c:pt>
                <c:pt idx="8">
                  <c:v>0.34004110000000004</c:v>
                </c:pt>
                <c:pt idx="9">
                  <c:v>0.40881460000000003</c:v>
                </c:pt>
                <c:pt idx="10">
                  <c:v>0.43978331250000002</c:v>
                </c:pt>
                <c:pt idx="11">
                  <c:v>0.47699672857142855</c:v>
                </c:pt>
                <c:pt idx="12">
                  <c:v>0.36487653749999999</c:v>
                </c:pt>
                <c:pt idx="13">
                  <c:v>0.40797041250000005</c:v>
                </c:pt>
                <c:pt idx="14">
                  <c:v>0.42800875714285708</c:v>
                </c:pt>
                <c:pt idx="15">
                  <c:v>0.39780465000000004</c:v>
                </c:pt>
                <c:pt idx="16">
                  <c:v>0.44416174285714283</c:v>
                </c:pt>
                <c:pt idx="17">
                  <c:v>0.47423745</c:v>
                </c:pt>
                <c:pt idx="18">
                  <c:v>0.43124342499999996</c:v>
                </c:pt>
                <c:pt idx="19">
                  <c:v>0.41319127499999997</c:v>
                </c:pt>
                <c:pt idx="20">
                  <c:v>0.49397338571428573</c:v>
                </c:pt>
                <c:pt idx="21">
                  <c:v>0.39554919999999999</c:v>
                </c:pt>
                <c:pt idx="22">
                  <c:v>0.49697160000000001</c:v>
                </c:pt>
                <c:pt idx="23">
                  <c:v>0.51905669999999993</c:v>
                </c:pt>
                <c:pt idx="24">
                  <c:v>0.35679715000000001</c:v>
                </c:pt>
                <c:pt idx="25">
                  <c:v>0.46734907499999995</c:v>
                </c:pt>
                <c:pt idx="26">
                  <c:v>0.4953160857142857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227-4BC5-836F-C5F889341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804176"/>
        <c:axId val="699803392"/>
      </c:scatterChart>
      <c:valAx>
        <c:axId val="699804176"/>
        <c:scaling>
          <c:orientation val="minMax"/>
          <c:max val="2023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803392"/>
        <c:crosses val="autoZero"/>
        <c:crossBetween val="midCat"/>
        <c:majorUnit val="3"/>
        <c:minorUnit val="1"/>
      </c:valAx>
      <c:valAx>
        <c:axId val="699803392"/>
        <c:scaling>
          <c:orientation val="minMax"/>
          <c:max val="0.60000000000000009"/>
          <c:min val="0.2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jaarlijkse</a:t>
                </a:r>
                <a:r>
                  <a:rPr lang="nl-NL" baseline="0"/>
                  <a:t> overlevingskans</a:t>
                </a:r>
                <a:endParaRPr lang="nl-NL"/>
              </a:p>
            </c:rich>
          </c:tx>
          <c:layout>
            <c:manualLayout>
              <c:xMode val="edge"/>
              <c:yMode val="edge"/>
              <c:x val="1.9840551181102364E-2"/>
              <c:y val="0.2539348301986268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804176"/>
        <c:crosses val="autoZero"/>
        <c:crossBetween val="midCat"/>
        <c:majorUnit val="0.1"/>
        <c:minorUnit val="5.000000000000001E-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4374595483256905"/>
          <c:y val="0.67757363662875481"/>
          <c:w val="0.40898226183265551"/>
          <c:h val="0.19601888606899345"/>
        </c:manualLayout>
      </c:layout>
      <c:overlay val="1"/>
      <c:txPr>
        <a:bodyPr/>
        <a:lstStyle/>
        <a:p>
          <a:pPr>
            <a:defRPr sz="60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trekgroepen
overleving juv</a:t>
            </a:r>
          </a:p>
        </c:rich>
      </c:tx>
      <c:layout>
        <c:manualLayout>
          <c:xMode val="edge"/>
          <c:yMode val="edge"/>
          <c:x val="0.38244569258194261"/>
          <c:y val="1.98411443111095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22307023908701"/>
          <c:y val="0.15476250450499326"/>
          <c:w val="0.78167817759981373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strRef>
              <c:f>'overleving ad'!$A$74</c:f>
              <c:strCache>
                <c:ptCount val="1"/>
                <c:pt idx="0">
                  <c:v>lang-trekkers (8)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2F0-42B1-B1A4-D97C1F41F6E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2F0-42B1-B1A4-D97C1F41F6E9}"/>
              </c:ext>
            </c:extLst>
          </c:dPt>
          <c:xVal>
            <c:numRef>
              <c:f>reproductie!$G$2:$AH$2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xVal>
          <c:yVal>
            <c:numRef>
              <c:f>'overleving juv'!$G$74:$Z$74</c:f>
              <c:numCache>
                <c:formatCode>0.00</c:formatCode>
                <c:ptCount val="20"/>
                <c:pt idx="0">
                  <c:v>9.8005228571428571E-2</c:v>
                </c:pt>
                <c:pt idx="1">
                  <c:v>8.1005649999999998E-2</c:v>
                </c:pt>
                <c:pt idx="2">
                  <c:v>8.0509033333333327E-2</c:v>
                </c:pt>
                <c:pt idx="3">
                  <c:v>8.7659942857142847E-2</c:v>
                </c:pt>
                <c:pt idx="4">
                  <c:v>6.330978000000001E-2</c:v>
                </c:pt>
                <c:pt idx="5">
                  <c:v>6.2028699999999999E-2</c:v>
                </c:pt>
                <c:pt idx="6">
                  <c:v>7.0411475000000001E-2</c:v>
                </c:pt>
                <c:pt idx="7">
                  <c:v>8.3956933333333331E-2</c:v>
                </c:pt>
                <c:pt idx="8">
                  <c:v>8.0015324999999998E-2</c:v>
                </c:pt>
                <c:pt idx="9">
                  <c:v>7.5530320000000012E-2</c:v>
                </c:pt>
                <c:pt idx="10">
                  <c:v>7.588816000000001E-2</c:v>
                </c:pt>
                <c:pt idx="11">
                  <c:v>8.6591828571428581E-2</c:v>
                </c:pt>
                <c:pt idx="12">
                  <c:v>9.2563649999999997E-2</c:v>
                </c:pt>
                <c:pt idx="13">
                  <c:v>8.3088462500000002E-2</c:v>
                </c:pt>
                <c:pt idx="14">
                  <c:v>9.862624285714286E-2</c:v>
                </c:pt>
                <c:pt idx="15">
                  <c:v>7.8025616666666658E-2</c:v>
                </c:pt>
                <c:pt idx="16">
                  <c:v>9.7178533333333331E-2</c:v>
                </c:pt>
                <c:pt idx="17">
                  <c:v>9.034943333333334E-2</c:v>
                </c:pt>
                <c:pt idx="18">
                  <c:v>8.0803771428571425E-2</c:v>
                </c:pt>
                <c:pt idx="19">
                  <c:v>7.3667028571428581E-2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2F0-42B1-B1A4-D97C1F41F6E9}"/>
            </c:ext>
          </c:extLst>
        </c:ser>
        <c:ser>
          <c:idx val="1"/>
          <c:order val="1"/>
          <c:tx>
            <c:strRef>
              <c:f>'overleving ad'!$A$76</c:f>
              <c:strCache>
                <c:ptCount val="1"/>
                <c:pt idx="0">
                  <c:v>kort-trekkers (5)</c:v>
                </c:pt>
              </c:strCache>
            </c:strRef>
          </c:tx>
          <c:spPr>
            <a:ln w="15875"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xVal>
            <c:numRef>
              <c:f>reproductie!$G$2:$AH$2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xVal>
          <c:yVal>
            <c:numRef>
              <c:f>'overleving juv'!$G$76:$AG$76</c:f>
              <c:numCache>
                <c:formatCode>0.00</c:formatCode>
                <c:ptCount val="27"/>
                <c:pt idx="0">
                  <c:v>9.5610050000000002E-2</c:v>
                </c:pt>
                <c:pt idx="1">
                  <c:v>7.8957449999999985E-2</c:v>
                </c:pt>
                <c:pt idx="2">
                  <c:v>8.2781933333333335E-2</c:v>
                </c:pt>
                <c:pt idx="3">
                  <c:v>6.2747100000000014E-2</c:v>
                </c:pt>
                <c:pt idx="4">
                  <c:v>0.10133153333333333</c:v>
                </c:pt>
                <c:pt idx="5">
                  <c:v>8.6581049999999993E-2</c:v>
                </c:pt>
                <c:pt idx="6">
                  <c:v>0.105786775</c:v>
                </c:pt>
                <c:pt idx="7">
                  <c:v>0.1077883</c:v>
                </c:pt>
                <c:pt idx="8">
                  <c:v>8.5474700000000001E-2</c:v>
                </c:pt>
                <c:pt idx="9">
                  <c:v>0.14109269999999999</c:v>
                </c:pt>
                <c:pt idx="10">
                  <c:v>6.4664933333333341E-2</c:v>
                </c:pt>
                <c:pt idx="11">
                  <c:v>6.4840150000000013E-2</c:v>
                </c:pt>
                <c:pt idx="12">
                  <c:v>9.6391340000000006E-2</c:v>
                </c:pt>
                <c:pt idx="13">
                  <c:v>7.371833333333333E-2</c:v>
                </c:pt>
                <c:pt idx="14">
                  <c:v>0.12900600000000001</c:v>
                </c:pt>
                <c:pt idx="15">
                  <c:v>7.662946000000001E-2</c:v>
                </c:pt>
                <c:pt idx="16">
                  <c:v>9.9523424999999999E-2</c:v>
                </c:pt>
                <c:pt idx="17">
                  <c:v>0.10903306000000001</c:v>
                </c:pt>
                <c:pt idx="18">
                  <c:v>0.11420985</c:v>
                </c:pt>
                <c:pt idx="19">
                  <c:v>6.9061499999999998E-2</c:v>
                </c:pt>
                <c:pt idx="20">
                  <c:v>0.10648144</c:v>
                </c:pt>
                <c:pt idx="21">
                  <c:v>9.7532199999999999E-2</c:v>
                </c:pt>
                <c:pt idx="22">
                  <c:v>0.10034886000000001</c:v>
                </c:pt>
                <c:pt idx="23">
                  <c:v>9.2777440000000003E-2</c:v>
                </c:pt>
                <c:pt idx="24">
                  <c:v>0.11263204</c:v>
                </c:pt>
                <c:pt idx="25">
                  <c:v>9.6334600000000006E-2</c:v>
                </c:pt>
                <c:pt idx="26">
                  <c:v>7.2354024999999988E-2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2F0-42B1-B1A4-D97C1F41F6E9}"/>
            </c:ext>
          </c:extLst>
        </c:ser>
        <c:ser>
          <c:idx val="2"/>
          <c:order val="2"/>
          <c:tx>
            <c:strRef>
              <c:f>'overleving ad'!$A$78</c:f>
              <c:strCache>
                <c:ptCount val="1"/>
                <c:pt idx="0">
                  <c:v>standvogels (8)</c:v>
                </c:pt>
              </c:strCache>
            </c:strRef>
          </c:tx>
          <c:spPr>
            <a:ln w="15875">
              <a:solidFill>
                <a:srgbClr val="0000CC"/>
              </a:solidFill>
            </a:ln>
          </c:spPr>
          <c:marker>
            <c:symbol val="circle"/>
            <c:size val="5"/>
            <c:spPr>
              <a:solidFill>
                <a:srgbClr val="0000CC"/>
              </a:solidFill>
              <a:ln>
                <a:solidFill>
                  <a:srgbClr val="0000CC"/>
                </a:solidFill>
              </a:ln>
            </c:spPr>
          </c:marker>
          <c:xVal>
            <c:numRef>
              <c:f>reproductie!$G$2:$AH$2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xVal>
          <c:yVal>
            <c:numRef>
              <c:f>'overleving juv'!$G$78:$AG$78</c:f>
              <c:numCache>
                <c:formatCode>0.00</c:formatCode>
                <c:ptCount val="27"/>
                <c:pt idx="0">
                  <c:v>8.9023140000000001E-2</c:v>
                </c:pt>
                <c:pt idx="1">
                  <c:v>0.13381499999999999</c:v>
                </c:pt>
                <c:pt idx="2">
                  <c:v>0.10148707500000001</c:v>
                </c:pt>
                <c:pt idx="3">
                  <c:v>0.10706173333333331</c:v>
                </c:pt>
                <c:pt idx="4">
                  <c:v>0.14180288000000002</c:v>
                </c:pt>
                <c:pt idx="5">
                  <c:v>0.11869478333333333</c:v>
                </c:pt>
                <c:pt idx="6">
                  <c:v>0.17779154285714285</c:v>
                </c:pt>
                <c:pt idx="7">
                  <c:v>0.12350464999999999</c:v>
                </c:pt>
                <c:pt idx="8">
                  <c:v>7.7431724999999993E-2</c:v>
                </c:pt>
                <c:pt idx="9">
                  <c:v>0.11540776</c:v>
                </c:pt>
                <c:pt idx="10">
                  <c:v>0.11548345</c:v>
                </c:pt>
                <c:pt idx="11">
                  <c:v>9.9919042857142842E-2</c:v>
                </c:pt>
                <c:pt idx="12">
                  <c:v>0.11280778571428571</c:v>
                </c:pt>
                <c:pt idx="13">
                  <c:v>0.14906907142857143</c:v>
                </c:pt>
                <c:pt idx="14">
                  <c:v>0.14632471666666666</c:v>
                </c:pt>
                <c:pt idx="15">
                  <c:v>9.859192857142858E-2</c:v>
                </c:pt>
                <c:pt idx="16">
                  <c:v>0.17916834285714286</c:v>
                </c:pt>
                <c:pt idx="17">
                  <c:v>0.21975833333333336</c:v>
                </c:pt>
                <c:pt idx="18">
                  <c:v>0.15999042500000002</c:v>
                </c:pt>
                <c:pt idx="19">
                  <c:v>0.10758865714285713</c:v>
                </c:pt>
                <c:pt idx="20">
                  <c:v>0.14184429999999998</c:v>
                </c:pt>
                <c:pt idx="21">
                  <c:v>9.7101471428571423E-2</c:v>
                </c:pt>
                <c:pt idx="22">
                  <c:v>0.11142071666666668</c:v>
                </c:pt>
                <c:pt idx="23">
                  <c:v>0.13971030000000001</c:v>
                </c:pt>
                <c:pt idx="24">
                  <c:v>0.12565409999999999</c:v>
                </c:pt>
                <c:pt idx="25">
                  <c:v>0.12862298333333333</c:v>
                </c:pt>
                <c:pt idx="26">
                  <c:v>9.5111083333333346E-2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2F0-42B1-B1A4-D97C1F41F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775952"/>
        <c:axId val="699782224"/>
      </c:scatterChart>
      <c:valAx>
        <c:axId val="699775952"/>
        <c:scaling>
          <c:orientation val="minMax"/>
          <c:max val="2023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82224"/>
        <c:crosses val="autoZero"/>
        <c:crossBetween val="midCat"/>
        <c:majorUnit val="3"/>
        <c:minorUnit val="1"/>
      </c:valAx>
      <c:valAx>
        <c:axId val="699782224"/>
        <c:scaling>
          <c:orientation val="minMax"/>
          <c:max val="0.30000000000000004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jaarlijkse</a:t>
                </a:r>
                <a:r>
                  <a:rPr lang="nl-NL" baseline="0"/>
                  <a:t> overlevingskans</a:t>
                </a:r>
                <a:endParaRPr lang="nl-NL"/>
              </a:p>
            </c:rich>
          </c:tx>
          <c:layout>
            <c:manualLayout>
              <c:xMode val="edge"/>
              <c:yMode val="edge"/>
              <c:x val="1.5673884514435694E-2"/>
              <c:y val="0.2597572465013925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75952"/>
        <c:crosses val="autoZero"/>
        <c:crossBetween val="midCat"/>
        <c:majorUnit val="0.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427034120734908"/>
          <c:y val="0.15456353079831964"/>
          <c:w val="0.39274044511559353"/>
          <c:h val="0.20744645211359602"/>
        </c:manualLayout>
      </c:layout>
      <c:overlay val="0"/>
      <c:txPr>
        <a:bodyPr/>
        <a:lstStyle/>
        <a:p>
          <a:pPr>
            <a:defRPr sz="50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Heggenmus
reproductie</a:t>
            </a:r>
          </a:p>
        </c:rich>
      </c:tx>
      <c:layout>
        <c:manualLayout>
          <c:xMode val="edge"/>
          <c:yMode val="edge"/>
          <c:x val="0.38244569258194261"/>
          <c:y val="1.98411443111095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22307023908701"/>
          <c:y val="0.15476250450499326"/>
          <c:w val="0.78167817759981373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DE09-4EB7-A1DB-E2B62F331071}"/>
              </c:ext>
            </c:extLst>
          </c:dPt>
          <c:dPt>
            <c:idx val="1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DE09-4EB7-A1DB-E2B62F331071}"/>
              </c:ext>
            </c:extLst>
          </c:dPt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reproductie!$E$9:$AH$9</c:f>
              <c:numCache>
                <c:formatCode>0.00</c:formatCode>
                <c:ptCount val="30"/>
                <c:pt idx="0">
                  <c:v>0.505440398977831</c:v>
                </c:pt>
                <c:pt idx="1">
                  <c:v>0.29988238562749803</c:v>
                </c:pt>
                <c:pt idx="2">
                  <c:v>0.47161953179344901</c:v>
                </c:pt>
                <c:pt idx="3">
                  <c:v>0.39012703958767397</c:v>
                </c:pt>
                <c:pt idx="4">
                  <c:v>0.39604107890464402</c:v>
                </c:pt>
                <c:pt idx="5">
                  <c:v>0.37140704371702299</c:v>
                </c:pt>
                <c:pt idx="6">
                  <c:v>0.34371181359678599</c:v>
                </c:pt>
                <c:pt idx="7">
                  <c:v>0.31977418263131901</c:v>
                </c:pt>
                <c:pt idx="8">
                  <c:v>0.34897349368744601</c:v>
                </c:pt>
                <c:pt idx="9">
                  <c:v>0.32379403036583498</c:v>
                </c:pt>
                <c:pt idx="10">
                  <c:v>0.34898598258036101</c:v>
                </c:pt>
                <c:pt idx="11">
                  <c:v>0.41716049655964699</c:v>
                </c:pt>
                <c:pt idx="12">
                  <c:v>0.28210619677100501</c:v>
                </c:pt>
                <c:pt idx="13">
                  <c:v>0.25586516577342899</c:v>
                </c:pt>
                <c:pt idx="14">
                  <c:v>0.31430286858041201</c:v>
                </c:pt>
                <c:pt idx="15">
                  <c:v>0.364298458442471</c:v>
                </c:pt>
                <c:pt idx="16">
                  <c:v>0.253502572001926</c:v>
                </c:pt>
                <c:pt idx="17">
                  <c:v>0.268677854215227</c:v>
                </c:pt>
                <c:pt idx="18">
                  <c:v>0.288463705719606</c:v>
                </c:pt>
                <c:pt idx="19">
                  <c:v>0.23215085550865799</c:v>
                </c:pt>
                <c:pt idx="20">
                  <c:v>0.421500449562976</c:v>
                </c:pt>
                <c:pt idx="21">
                  <c:v>0.26838763037045399</c:v>
                </c:pt>
                <c:pt idx="22">
                  <c:v>0.273555650871601</c:v>
                </c:pt>
                <c:pt idx="23">
                  <c:v>0.29525351634233499</c:v>
                </c:pt>
                <c:pt idx="24">
                  <c:v>0.29434284873174099</c:v>
                </c:pt>
                <c:pt idx="25">
                  <c:v>0.30846587064035802</c:v>
                </c:pt>
                <c:pt idx="26">
                  <c:v>0.25457931829216601</c:v>
                </c:pt>
                <c:pt idx="27">
                  <c:v>0.208737090337482</c:v>
                </c:pt>
                <c:pt idx="28">
                  <c:v>0.34755281888369099</c:v>
                </c:pt>
                <c:pt idx="29">
                  <c:v>0.297724670659965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E09-4EB7-A1DB-E2B62F331071}"/>
            </c:ext>
          </c:extLst>
        </c:ser>
        <c:ser>
          <c:idx val="1"/>
          <c:order val="1"/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reproductie!$E$10:$AH$10</c:f>
              <c:numCache>
                <c:formatCode>0.00</c:formatCode>
                <c:ptCount val="30"/>
                <c:pt idx="0">
                  <c:v>0.17645385612145001</c:v>
                </c:pt>
                <c:pt idx="1">
                  <c:v>0.13026441210192499</c:v>
                </c:pt>
                <c:pt idx="2">
                  <c:v>0.21118933821661101</c:v>
                </c:pt>
                <c:pt idx="3">
                  <c:v>0.1801038308364</c:v>
                </c:pt>
                <c:pt idx="4">
                  <c:v>0.18525794902714901</c:v>
                </c:pt>
                <c:pt idx="5">
                  <c:v>0.173759327229629</c:v>
                </c:pt>
                <c:pt idx="6">
                  <c:v>0.16350342533294401</c:v>
                </c:pt>
                <c:pt idx="7">
                  <c:v>0.15093576267258399</c:v>
                </c:pt>
                <c:pt idx="8">
                  <c:v>0.16532049242243399</c:v>
                </c:pt>
                <c:pt idx="9">
                  <c:v>0.15379270400733699</c:v>
                </c:pt>
                <c:pt idx="10">
                  <c:v>0.16601144728641501</c:v>
                </c:pt>
                <c:pt idx="11">
                  <c:v>0.20016243260300601</c:v>
                </c:pt>
                <c:pt idx="12">
                  <c:v>0.13397004012786901</c:v>
                </c:pt>
                <c:pt idx="13">
                  <c:v>0.121922914761645</c:v>
                </c:pt>
                <c:pt idx="14">
                  <c:v>0.15150322209696801</c:v>
                </c:pt>
                <c:pt idx="15">
                  <c:v>0.17402260098538</c:v>
                </c:pt>
                <c:pt idx="16">
                  <c:v>0.121753129498806</c:v>
                </c:pt>
                <c:pt idx="17">
                  <c:v>0.12663163152057999</c:v>
                </c:pt>
                <c:pt idx="18">
                  <c:v>0.135972742996775</c:v>
                </c:pt>
                <c:pt idx="19">
                  <c:v>0.110086494278064</c:v>
                </c:pt>
                <c:pt idx="20">
                  <c:v>0.20273959089362401</c:v>
                </c:pt>
                <c:pt idx="21">
                  <c:v>0.128877501421299</c:v>
                </c:pt>
                <c:pt idx="22">
                  <c:v>0.13157970465298999</c:v>
                </c:pt>
                <c:pt idx="23">
                  <c:v>0.14118646700204701</c:v>
                </c:pt>
                <c:pt idx="24">
                  <c:v>0.14016124497252899</c:v>
                </c:pt>
                <c:pt idx="25">
                  <c:v>0.146708453091247</c:v>
                </c:pt>
                <c:pt idx="26">
                  <c:v>0.120665205419452</c:v>
                </c:pt>
                <c:pt idx="27">
                  <c:v>9.7145638908208695E-2</c:v>
                </c:pt>
                <c:pt idx="28">
                  <c:v>0.16028448608687201</c:v>
                </c:pt>
                <c:pt idx="29">
                  <c:v>0.13824353644765999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E09-4EB7-A1DB-E2B62F331071}"/>
            </c:ext>
          </c:extLst>
        </c:ser>
        <c:ser>
          <c:idx val="2"/>
          <c:order val="2"/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reproductie!$E$2:$AH$2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xVal>
          <c:yVal>
            <c:numRef>
              <c:f>reproductie!$E$11:$AH$11</c:f>
              <c:numCache>
                <c:formatCode>0.00</c:formatCode>
                <c:ptCount val="30"/>
                <c:pt idx="0">
                  <c:v>1.46045480676585</c:v>
                </c:pt>
                <c:pt idx="1">
                  <c:v>0.65750400631232198</c:v>
                </c:pt>
                <c:pt idx="2">
                  <c:v>0.99957425043296799</c:v>
                </c:pt>
                <c:pt idx="3">
                  <c:v>0.79689061864326305</c:v>
                </c:pt>
                <c:pt idx="4">
                  <c:v>0.79639515361273305</c:v>
                </c:pt>
                <c:pt idx="5">
                  <c:v>0.74662030288633396</c:v>
                </c:pt>
                <c:pt idx="6">
                  <c:v>0.67713384793463305</c:v>
                </c:pt>
                <c:pt idx="7">
                  <c:v>0.63584014925810095</c:v>
                </c:pt>
                <c:pt idx="8">
                  <c:v>0.69096896813259201</c:v>
                </c:pt>
                <c:pt idx="9">
                  <c:v>0.63888123420645104</c:v>
                </c:pt>
                <c:pt idx="10">
                  <c:v>0.68745584604529997</c:v>
                </c:pt>
                <c:pt idx="11">
                  <c:v>0.81358433424956</c:v>
                </c:pt>
                <c:pt idx="12">
                  <c:v>0.55647431756858801</c:v>
                </c:pt>
                <c:pt idx="13">
                  <c:v>0.50253657250508199</c:v>
                </c:pt>
                <c:pt idx="14">
                  <c:v>0.60920234801859596</c:v>
                </c:pt>
                <c:pt idx="15">
                  <c:v>0.71418033984353402</c:v>
                </c:pt>
                <c:pt idx="16">
                  <c:v>0.49319442856018503</c:v>
                </c:pt>
                <c:pt idx="17">
                  <c:v>0.53482003282102197</c:v>
                </c:pt>
                <c:pt idx="18">
                  <c:v>0.574144137149872</c:v>
                </c:pt>
                <c:pt idx="19">
                  <c:v>0.458676096791927</c:v>
                </c:pt>
                <c:pt idx="20">
                  <c:v>0.81974375813281397</c:v>
                </c:pt>
                <c:pt idx="21">
                  <c:v>0.52246149707487699</c:v>
                </c:pt>
                <c:pt idx="22">
                  <c:v>0.53143657904816</c:v>
                </c:pt>
                <c:pt idx="23">
                  <c:v>0.57775105936742299</c:v>
                </c:pt>
                <c:pt idx="24">
                  <c:v>0.578658304172469</c:v>
                </c:pt>
                <c:pt idx="25">
                  <c:v>0.60774352092007</c:v>
                </c:pt>
                <c:pt idx="26">
                  <c:v>0.50327425754980804</c:v>
                </c:pt>
                <c:pt idx="27">
                  <c:v>0.42144545962320301</c:v>
                </c:pt>
                <c:pt idx="28">
                  <c:v>0.71044179348418002</c:v>
                </c:pt>
                <c:pt idx="29">
                  <c:v>0.60347654762967595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E09-4EB7-A1DB-E2B62F331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712448"/>
        <c:axId val="699706176"/>
      </c:scatterChart>
      <c:valAx>
        <c:axId val="699712448"/>
        <c:scaling>
          <c:orientation val="minMax"/>
          <c:max val="2024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06176"/>
        <c:crosses val="autoZero"/>
        <c:crossBetween val="midCat"/>
        <c:majorUnit val="3"/>
        <c:minorUnit val="1"/>
      </c:valAx>
      <c:valAx>
        <c:axId val="699706176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reproductie-index</a:t>
                </a:r>
              </a:p>
            </c:rich>
          </c:tx>
          <c:layout>
            <c:manualLayout>
              <c:xMode val="edge"/>
              <c:yMode val="edge"/>
              <c:x val="1.5673859880142971E-2"/>
              <c:y val="0.3412710747401116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12448"/>
        <c:crosses val="autoZero"/>
        <c:crossBetween val="midCat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habitatgroepen
overleving adult</a:t>
            </a:r>
          </a:p>
        </c:rich>
      </c:tx>
      <c:layout>
        <c:manualLayout>
          <c:xMode val="edge"/>
          <c:yMode val="edge"/>
          <c:x val="0.38244569258194261"/>
          <c:y val="1.98411443111095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22307023908701"/>
          <c:y val="0.15476250450499326"/>
          <c:w val="0.78167817759981373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bos en park</c:v>
          </c:tx>
          <c:spPr>
            <a:ln w="127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11D-489E-96F1-E15A2BA6E7E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11D-489E-96F1-E15A2BA6E7EC}"/>
              </c:ext>
            </c:extLst>
          </c:dPt>
          <c:xVal>
            <c:numRef>
              <c:f>reproductie!$G$2:$AH$2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xVal>
          <c:yVal>
            <c:numRef>
              <c:f>'overleving ad'!$G$85:$AG$85</c:f>
              <c:numCache>
                <c:formatCode>0.00</c:formatCode>
                <c:ptCount val="27"/>
                <c:pt idx="0">
                  <c:v>0.36027347000000004</c:v>
                </c:pt>
                <c:pt idx="1">
                  <c:v>0.41857985555555566</c:v>
                </c:pt>
                <c:pt idx="2">
                  <c:v>0.37912563749999995</c:v>
                </c:pt>
                <c:pt idx="3">
                  <c:v>0.36623256666666665</c:v>
                </c:pt>
                <c:pt idx="4">
                  <c:v>0.34458114444444443</c:v>
                </c:pt>
                <c:pt idx="5">
                  <c:v>0.42484626666666664</c:v>
                </c:pt>
                <c:pt idx="6">
                  <c:v>0.39630003999999996</c:v>
                </c:pt>
                <c:pt idx="7">
                  <c:v>0.46771881999999998</c:v>
                </c:pt>
                <c:pt idx="8">
                  <c:v>0.32264274444444446</c:v>
                </c:pt>
                <c:pt idx="9">
                  <c:v>0.32253874000000005</c:v>
                </c:pt>
                <c:pt idx="10">
                  <c:v>0.41210390000000008</c:v>
                </c:pt>
                <c:pt idx="11">
                  <c:v>0.46535034444444445</c:v>
                </c:pt>
                <c:pt idx="12">
                  <c:v>0.33842795999999997</c:v>
                </c:pt>
                <c:pt idx="13">
                  <c:v>0.38128894000000002</c:v>
                </c:pt>
                <c:pt idx="14">
                  <c:v>0.43055263999999999</c:v>
                </c:pt>
                <c:pt idx="15">
                  <c:v>0.39242689000000003</c:v>
                </c:pt>
                <c:pt idx="16">
                  <c:v>0.39382758000000001</c:v>
                </c:pt>
                <c:pt idx="17">
                  <c:v>0.45267957000000003</c:v>
                </c:pt>
                <c:pt idx="18">
                  <c:v>0.46057738999999998</c:v>
                </c:pt>
                <c:pt idx="19">
                  <c:v>0.40488277000000006</c:v>
                </c:pt>
                <c:pt idx="20">
                  <c:v>0.43573313333333336</c:v>
                </c:pt>
                <c:pt idx="21">
                  <c:v>0.38207709999999995</c:v>
                </c:pt>
                <c:pt idx="22">
                  <c:v>0.45756841111111118</c:v>
                </c:pt>
                <c:pt idx="23">
                  <c:v>0.44653391999999997</c:v>
                </c:pt>
                <c:pt idx="24">
                  <c:v>0.37444105999999999</c:v>
                </c:pt>
                <c:pt idx="25">
                  <c:v>0.44472809000000002</c:v>
                </c:pt>
                <c:pt idx="26">
                  <c:v>0.45629853333333337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11D-489E-96F1-E15A2BA6E7EC}"/>
            </c:ext>
          </c:extLst>
        </c:ser>
        <c:ser>
          <c:idx val="1"/>
          <c:order val="1"/>
          <c:tx>
            <c:v>struweel</c:v>
          </c:tx>
          <c:spPr>
            <a:ln w="15875"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xVal>
            <c:numRef>
              <c:f>reproductie!$G$2:$AH$2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xVal>
          <c:yVal>
            <c:numRef>
              <c:f>'overleving ad'!$G$83:$AG$83</c:f>
              <c:numCache>
                <c:formatCode>0.00</c:formatCode>
                <c:ptCount val="27"/>
                <c:pt idx="0">
                  <c:v>0.33644127999999995</c:v>
                </c:pt>
                <c:pt idx="1">
                  <c:v>0.38844832000000001</c:v>
                </c:pt>
                <c:pt idx="2">
                  <c:v>0.46061853999999991</c:v>
                </c:pt>
                <c:pt idx="3">
                  <c:v>0.34527298000000001</c:v>
                </c:pt>
                <c:pt idx="4">
                  <c:v>0.37020812000000003</c:v>
                </c:pt>
                <c:pt idx="5">
                  <c:v>0.37533833999999999</c:v>
                </c:pt>
                <c:pt idx="6">
                  <c:v>0.36956482000000002</c:v>
                </c:pt>
                <c:pt idx="7">
                  <c:v>0.54730735999999991</c:v>
                </c:pt>
                <c:pt idx="8">
                  <c:v>0.34112369999999997</c:v>
                </c:pt>
                <c:pt idx="9">
                  <c:v>0.40908300000000003</c:v>
                </c:pt>
                <c:pt idx="10">
                  <c:v>0.39395211999999996</c:v>
                </c:pt>
                <c:pt idx="11">
                  <c:v>0.43847182000000001</c:v>
                </c:pt>
                <c:pt idx="12">
                  <c:v>0.39796226000000001</c:v>
                </c:pt>
                <c:pt idx="13">
                  <c:v>0.45957074000000003</c:v>
                </c:pt>
                <c:pt idx="14">
                  <c:v>0.45864132000000002</c:v>
                </c:pt>
                <c:pt idx="15">
                  <c:v>0.37515891999999995</c:v>
                </c:pt>
                <c:pt idx="16">
                  <c:v>0.38626351999999997</c:v>
                </c:pt>
                <c:pt idx="17">
                  <c:v>0.41968011999999993</c:v>
                </c:pt>
                <c:pt idx="18">
                  <c:v>0.44162193999999999</c:v>
                </c:pt>
                <c:pt idx="19">
                  <c:v>0.39694651999999997</c:v>
                </c:pt>
                <c:pt idx="20">
                  <c:v>0.47912588000000006</c:v>
                </c:pt>
                <c:pt idx="21">
                  <c:v>0.39067745999999998</c:v>
                </c:pt>
                <c:pt idx="22">
                  <c:v>0.41545705999999993</c:v>
                </c:pt>
                <c:pt idx="23">
                  <c:v>0.41919630000000002</c:v>
                </c:pt>
                <c:pt idx="24">
                  <c:v>0.36720784000000001</c:v>
                </c:pt>
                <c:pt idx="25">
                  <c:v>0.35825337999999995</c:v>
                </c:pt>
                <c:pt idx="26">
                  <c:v>0.45509354000000002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11D-489E-96F1-E15A2BA6E7EC}"/>
            </c:ext>
          </c:extLst>
        </c:ser>
        <c:ser>
          <c:idx val="2"/>
          <c:order val="2"/>
          <c:tx>
            <c:v>moeras</c:v>
          </c:tx>
          <c:spPr>
            <a:ln w="15875">
              <a:solidFill>
                <a:srgbClr val="0000CC"/>
              </a:solidFill>
            </a:ln>
          </c:spPr>
          <c:marker>
            <c:symbol val="circle"/>
            <c:size val="5"/>
            <c:spPr>
              <a:solidFill>
                <a:srgbClr val="0000CC"/>
              </a:solidFill>
              <a:ln>
                <a:solidFill>
                  <a:srgbClr val="0000CC"/>
                </a:solidFill>
              </a:ln>
            </c:spPr>
          </c:marker>
          <c:xVal>
            <c:numRef>
              <c:f>reproductie!$G$2:$AH$2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xVal>
          <c:yVal>
            <c:numRef>
              <c:f>'overleving ad'!$G$81:$AG$81</c:f>
              <c:numCache>
                <c:formatCode>0.00</c:formatCode>
                <c:ptCount val="27"/>
                <c:pt idx="0">
                  <c:v>0.36142596666666665</c:v>
                </c:pt>
                <c:pt idx="1">
                  <c:v>0.40263559999999998</c:v>
                </c:pt>
                <c:pt idx="2">
                  <c:v>0.44057780000000002</c:v>
                </c:pt>
                <c:pt idx="3">
                  <c:v>0.41376218333333337</c:v>
                </c:pt>
                <c:pt idx="4">
                  <c:v>0.36311523333333334</c:v>
                </c:pt>
                <c:pt idx="5">
                  <c:v>0.39113166666666666</c:v>
                </c:pt>
                <c:pt idx="6">
                  <c:v>0.44944800000000001</c:v>
                </c:pt>
                <c:pt idx="7">
                  <c:v>0.42229955000000002</c:v>
                </c:pt>
                <c:pt idx="8">
                  <c:v>0.3419513666666667</c:v>
                </c:pt>
                <c:pt idx="9">
                  <c:v>0.46996663333333338</c:v>
                </c:pt>
                <c:pt idx="10">
                  <c:v>0.40522746666666665</c:v>
                </c:pt>
                <c:pt idx="11">
                  <c:v>0.41599563333333339</c:v>
                </c:pt>
                <c:pt idx="12">
                  <c:v>0.37941548333333336</c:v>
                </c:pt>
                <c:pt idx="13">
                  <c:v>0.39762318333333341</c:v>
                </c:pt>
                <c:pt idx="14">
                  <c:v>0.48543897999999996</c:v>
                </c:pt>
                <c:pt idx="15">
                  <c:v>0.32624251666666665</c:v>
                </c:pt>
                <c:pt idx="16">
                  <c:v>0.37904146</c:v>
                </c:pt>
                <c:pt idx="17">
                  <c:v>0.39942146666666667</c:v>
                </c:pt>
                <c:pt idx="18">
                  <c:v>0.39811513333333332</c:v>
                </c:pt>
                <c:pt idx="19">
                  <c:v>0.3718736333333334</c:v>
                </c:pt>
                <c:pt idx="20">
                  <c:v>0.47357818333333329</c:v>
                </c:pt>
                <c:pt idx="21">
                  <c:v>0.33893065</c:v>
                </c:pt>
                <c:pt idx="22">
                  <c:v>0.45021824999999999</c:v>
                </c:pt>
                <c:pt idx="23">
                  <c:v>0.46293373333333337</c:v>
                </c:pt>
                <c:pt idx="24">
                  <c:v>0.4036751666666667</c:v>
                </c:pt>
                <c:pt idx="25">
                  <c:v>0.3557093833333333</c:v>
                </c:pt>
                <c:pt idx="26">
                  <c:v>0.42475018333333331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11D-489E-96F1-E15A2BA6E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778696"/>
        <c:axId val="699784576"/>
      </c:scatterChart>
      <c:valAx>
        <c:axId val="699778696"/>
        <c:scaling>
          <c:orientation val="minMax"/>
          <c:max val="2023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84576"/>
        <c:crosses val="autoZero"/>
        <c:crossBetween val="midCat"/>
        <c:majorUnit val="3"/>
        <c:minorUnit val="1"/>
      </c:valAx>
      <c:valAx>
        <c:axId val="699784576"/>
        <c:scaling>
          <c:orientation val="minMax"/>
          <c:max val="0.60000000000000009"/>
          <c:min val="0.2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jaarlijkse</a:t>
                </a:r>
                <a:r>
                  <a:rPr lang="nl-NL" baseline="0"/>
                  <a:t> overlevingskans</a:t>
                </a:r>
                <a:endParaRPr lang="nl-NL"/>
              </a:p>
            </c:rich>
          </c:tx>
          <c:layout>
            <c:manualLayout>
              <c:xMode val="edge"/>
              <c:yMode val="edge"/>
              <c:x val="1.9840551181102364E-2"/>
              <c:y val="0.2539348301986268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78696"/>
        <c:crosses val="autoZero"/>
        <c:crossBetween val="midCat"/>
        <c:majorUnit val="0.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314877934778701"/>
          <c:y val="0.67474892084770388"/>
          <c:w val="0.29859454212059111"/>
          <c:h val="0.19967703761547709"/>
        </c:manualLayout>
      </c:layout>
      <c:overlay val="1"/>
      <c:txPr>
        <a:bodyPr/>
        <a:lstStyle/>
        <a:p>
          <a:pPr>
            <a:defRPr sz="60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habitatgroepen
overleving juv</a:t>
            </a:r>
          </a:p>
        </c:rich>
      </c:tx>
      <c:layout>
        <c:manualLayout>
          <c:xMode val="edge"/>
          <c:yMode val="edge"/>
          <c:x val="0.38244569258194261"/>
          <c:y val="1.98411443111095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22307023908701"/>
          <c:y val="0.15476250450499326"/>
          <c:w val="0.78167817759981373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bos en park</c:v>
          </c:tx>
          <c:spPr>
            <a:ln w="127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19C-486E-8F80-1F0FB65835A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19C-486E-8F80-1F0FB65835A5}"/>
              </c:ext>
            </c:extLst>
          </c:dPt>
          <c:xVal>
            <c:numRef>
              <c:f>reproductie!$G$2:$AH$2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xVal>
          <c:yVal>
            <c:numRef>
              <c:f>'overleving juv'!$G$85:$AH$85</c:f>
              <c:numCache>
                <c:formatCode>0.00</c:formatCode>
                <c:ptCount val="28"/>
                <c:pt idx="0">
                  <c:v>8.8863380000000006E-2</c:v>
                </c:pt>
                <c:pt idx="1">
                  <c:v>0.11807474999999999</c:v>
                </c:pt>
                <c:pt idx="2">
                  <c:v>9.717986666666667E-2</c:v>
                </c:pt>
                <c:pt idx="3">
                  <c:v>7.7094442857142856E-2</c:v>
                </c:pt>
                <c:pt idx="4">
                  <c:v>0.13168741428571429</c:v>
                </c:pt>
                <c:pt idx="5">
                  <c:v>0.10592868333333333</c:v>
                </c:pt>
                <c:pt idx="6">
                  <c:v>0.1431794888888889</c:v>
                </c:pt>
                <c:pt idx="7">
                  <c:v>0.14259068</c:v>
                </c:pt>
                <c:pt idx="8">
                  <c:v>8.1212174999999998E-2</c:v>
                </c:pt>
                <c:pt idx="9">
                  <c:v>0.11234591666666667</c:v>
                </c:pt>
                <c:pt idx="10">
                  <c:v>9.27029625E-2</c:v>
                </c:pt>
                <c:pt idx="11">
                  <c:v>8.7944462500000001E-2</c:v>
                </c:pt>
                <c:pt idx="12">
                  <c:v>9.6824250000000014E-2</c:v>
                </c:pt>
                <c:pt idx="13">
                  <c:v>0.13973242499999999</c:v>
                </c:pt>
                <c:pt idx="14">
                  <c:v>0.13819255</c:v>
                </c:pt>
                <c:pt idx="15">
                  <c:v>9.4394229999999996E-2</c:v>
                </c:pt>
                <c:pt idx="16">
                  <c:v>0.166432625</c:v>
                </c:pt>
                <c:pt idx="17">
                  <c:v>0.17345765000000002</c:v>
                </c:pt>
                <c:pt idx="18">
                  <c:v>0.16560868888888888</c:v>
                </c:pt>
                <c:pt idx="19">
                  <c:v>0.1007118625</c:v>
                </c:pt>
                <c:pt idx="20">
                  <c:v>0.12282279999999998</c:v>
                </c:pt>
                <c:pt idx="21">
                  <c:v>0.10054624285714286</c:v>
                </c:pt>
                <c:pt idx="22">
                  <c:v>0.11050523333333333</c:v>
                </c:pt>
                <c:pt idx="23">
                  <c:v>0.11716606999999998</c:v>
                </c:pt>
                <c:pt idx="24">
                  <c:v>0.12816968000000001</c:v>
                </c:pt>
                <c:pt idx="25">
                  <c:v>0.11055688888888889</c:v>
                </c:pt>
                <c:pt idx="26">
                  <c:v>8.9878800000000009E-2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19C-486E-8F80-1F0FB65835A5}"/>
            </c:ext>
          </c:extLst>
        </c:ser>
        <c:ser>
          <c:idx val="1"/>
          <c:order val="1"/>
          <c:tx>
            <c:v>struweel</c:v>
          </c:tx>
          <c:spPr>
            <a:ln w="15875"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xVal>
            <c:numRef>
              <c:f>reproductie!$G$2:$AH$2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xVal>
          <c:yVal>
            <c:numRef>
              <c:f>'overleving juv'!$G$83:$AH$83</c:f>
              <c:numCache>
                <c:formatCode>0.00</c:formatCode>
                <c:ptCount val="28"/>
                <c:pt idx="0">
                  <c:v>9.3322599999999992E-2</c:v>
                </c:pt>
                <c:pt idx="1">
                  <c:v>9.8674366666666666E-2</c:v>
                </c:pt>
                <c:pt idx="2">
                  <c:v>7.0037000000000002E-2</c:v>
                </c:pt>
                <c:pt idx="3">
                  <c:v>8.0945500000000004E-2</c:v>
                </c:pt>
                <c:pt idx="4">
                  <c:v>6.1710299999999996E-2</c:v>
                </c:pt>
                <c:pt idx="5">
                  <c:v>8.9899400000000004E-2</c:v>
                </c:pt>
                <c:pt idx="6">
                  <c:v>8.8150950000000006E-2</c:v>
                </c:pt>
                <c:pt idx="7">
                  <c:v>9.1725933333333329E-2</c:v>
                </c:pt>
                <c:pt idx="8">
                  <c:v>7.5370499999999993E-2</c:v>
                </c:pt>
                <c:pt idx="9">
                  <c:v>7.1694049999999995E-2</c:v>
                </c:pt>
                <c:pt idx="10">
                  <c:v>9.5125500000000002E-2</c:v>
                </c:pt>
                <c:pt idx="11">
                  <c:v>9.8026425E-2</c:v>
                </c:pt>
                <c:pt idx="12">
                  <c:v>0.13208856666666666</c:v>
                </c:pt>
                <c:pt idx="13">
                  <c:v>8.0900819999999998E-2</c:v>
                </c:pt>
                <c:pt idx="14">
                  <c:v>0.10893341999999999</c:v>
                </c:pt>
                <c:pt idx="15">
                  <c:v>6.9530574999999997E-2</c:v>
                </c:pt>
                <c:pt idx="16">
                  <c:v>0.11410384999999999</c:v>
                </c:pt>
                <c:pt idx="17">
                  <c:v>9.8224233333333341E-2</c:v>
                </c:pt>
                <c:pt idx="18">
                  <c:v>9.3168575000000003E-2</c:v>
                </c:pt>
                <c:pt idx="19">
                  <c:v>7.4171149999999991E-2</c:v>
                </c:pt>
                <c:pt idx="20">
                  <c:v>8.9152099999999998E-2</c:v>
                </c:pt>
                <c:pt idx="21">
                  <c:v>9.233674E-2</c:v>
                </c:pt>
                <c:pt idx="22">
                  <c:v>0.10128074999999999</c:v>
                </c:pt>
                <c:pt idx="23">
                  <c:v>0.1002227</c:v>
                </c:pt>
                <c:pt idx="24">
                  <c:v>8.8405120000000004E-2</c:v>
                </c:pt>
                <c:pt idx="25">
                  <c:v>0.11385316666666666</c:v>
                </c:pt>
                <c:pt idx="26">
                  <c:v>8.0556849999999999E-2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19C-486E-8F80-1F0FB65835A5}"/>
            </c:ext>
          </c:extLst>
        </c:ser>
        <c:ser>
          <c:idx val="2"/>
          <c:order val="2"/>
          <c:tx>
            <c:v>moeras</c:v>
          </c:tx>
          <c:spPr>
            <a:ln w="15875">
              <a:solidFill>
                <a:srgbClr val="0000CC"/>
              </a:solidFill>
            </a:ln>
          </c:spPr>
          <c:marker>
            <c:symbol val="circle"/>
            <c:size val="5"/>
            <c:spPr>
              <a:solidFill>
                <a:srgbClr val="0000CC"/>
              </a:solidFill>
              <a:ln>
                <a:solidFill>
                  <a:srgbClr val="0000CC"/>
                </a:solidFill>
              </a:ln>
            </c:spPr>
          </c:marker>
          <c:xVal>
            <c:numRef>
              <c:f>reproductie!$G$2:$AH$2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xVal>
          <c:yVal>
            <c:numRef>
              <c:f>'overleving juv'!$G$81:$AH$81</c:f>
              <c:numCache>
                <c:formatCode>0.00</c:formatCode>
                <c:ptCount val="28"/>
                <c:pt idx="0">
                  <c:v>0.10095301999999999</c:v>
                </c:pt>
                <c:pt idx="1">
                  <c:v>8.3984074999999991E-2</c:v>
                </c:pt>
                <c:pt idx="2">
                  <c:v>8.2839019999999985E-2</c:v>
                </c:pt>
                <c:pt idx="3">
                  <c:v>0.11615763999999999</c:v>
                </c:pt>
                <c:pt idx="4">
                  <c:v>7.1081350000000001E-2</c:v>
                </c:pt>
                <c:pt idx="5">
                  <c:v>7.6058433333333328E-2</c:v>
                </c:pt>
                <c:pt idx="6">
                  <c:v>0.12110412500000001</c:v>
                </c:pt>
                <c:pt idx="7">
                  <c:v>7.8702483333333337E-2</c:v>
                </c:pt>
                <c:pt idx="8">
                  <c:v>8.3259133333333332E-2</c:v>
                </c:pt>
                <c:pt idx="9">
                  <c:v>0.11210097999999999</c:v>
                </c:pt>
                <c:pt idx="10">
                  <c:v>7.2105300000000011E-2</c:v>
                </c:pt>
                <c:pt idx="11">
                  <c:v>7.8212550000000006E-2</c:v>
                </c:pt>
                <c:pt idx="12">
                  <c:v>9.2452533333333323E-2</c:v>
                </c:pt>
                <c:pt idx="13">
                  <c:v>8.1396540000000003E-2</c:v>
                </c:pt>
                <c:pt idx="14">
                  <c:v>0.10853712500000001</c:v>
                </c:pt>
                <c:pt idx="15">
                  <c:v>7.9844974999999999E-2</c:v>
                </c:pt>
                <c:pt idx="16">
                  <c:v>8.9493379999999997E-2</c:v>
                </c:pt>
                <c:pt idx="17">
                  <c:v>9.4140674999999993E-2</c:v>
                </c:pt>
                <c:pt idx="18">
                  <c:v>7.3206116666666668E-2</c:v>
                </c:pt>
                <c:pt idx="19">
                  <c:v>7.3776049999999996E-2</c:v>
                </c:pt>
                <c:pt idx="20">
                  <c:v>0.11415851666666667</c:v>
                </c:pt>
                <c:pt idx="21">
                  <c:v>7.950786E-2</c:v>
                </c:pt>
                <c:pt idx="22">
                  <c:v>9.8038249999999993E-2</c:v>
                </c:pt>
                <c:pt idx="23">
                  <c:v>9.0331566666666654E-2</c:v>
                </c:pt>
                <c:pt idx="24">
                  <c:v>7.4552325000000003E-2</c:v>
                </c:pt>
                <c:pt idx="25">
                  <c:v>7.9486000000000001E-2</c:v>
                </c:pt>
                <c:pt idx="26">
                  <c:v>8.3406100000000011E-2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19C-486E-8F80-1F0FB6583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779480"/>
        <c:axId val="699783792"/>
      </c:scatterChart>
      <c:valAx>
        <c:axId val="699779480"/>
        <c:scaling>
          <c:orientation val="minMax"/>
          <c:max val="2023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83792"/>
        <c:crosses val="autoZero"/>
        <c:crossBetween val="midCat"/>
        <c:majorUnit val="3"/>
        <c:minorUnit val="1"/>
      </c:valAx>
      <c:valAx>
        <c:axId val="699783792"/>
        <c:scaling>
          <c:orientation val="minMax"/>
          <c:max val="0.30000000000000004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jaarlijkse</a:t>
                </a:r>
                <a:r>
                  <a:rPr lang="nl-NL" baseline="0"/>
                  <a:t> overlevingskans</a:t>
                </a:r>
                <a:endParaRPr lang="nl-NL"/>
              </a:p>
            </c:rich>
          </c:tx>
          <c:layout>
            <c:manualLayout>
              <c:xMode val="edge"/>
              <c:yMode val="edge"/>
              <c:x val="1.9840551181102364E-2"/>
              <c:y val="0.2539348301986268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79480"/>
        <c:crosses val="autoZero"/>
        <c:crossBetween val="midCat"/>
        <c:majorUnit val="0.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733613777729831"/>
          <c:y val="0.15692404840579502"/>
          <c:w val="0.29232121669722794"/>
          <c:h val="0.20744645211359602"/>
        </c:manualLayout>
      </c:layout>
      <c:overlay val="0"/>
      <c:txPr>
        <a:bodyPr/>
        <a:lstStyle/>
        <a:p>
          <a:pPr>
            <a:defRPr sz="60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habitatgroepen
reproductie</a:t>
            </a:r>
          </a:p>
        </c:rich>
      </c:tx>
      <c:layout>
        <c:manualLayout>
          <c:xMode val="edge"/>
          <c:yMode val="edge"/>
          <c:x val="0.38244569258194261"/>
          <c:y val="1.98411443111095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22307023908701"/>
          <c:y val="0.15476250450499326"/>
          <c:w val="0.78167817759981373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bos en park</c:v>
          </c:tx>
          <c:spPr>
            <a:ln w="127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D5F-4355-9177-C355938B0AF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D5F-4355-9177-C355938B0AF8}"/>
              </c:ext>
            </c:extLst>
          </c:dPt>
          <c:xVal>
            <c:numRef>
              <c:f>reproductie!$G$2:$AH$2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xVal>
          <c:yVal>
            <c:numRef>
              <c:f>reproductie!$G$85:$AH$85</c:f>
              <c:numCache>
                <c:formatCode>0.00</c:formatCode>
                <c:ptCount val="28"/>
                <c:pt idx="0">
                  <c:v>2.2422913224839807</c:v>
                </c:pt>
                <c:pt idx="1">
                  <c:v>1.8338478430542768</c:v>
                </c:pt>
                <c:pt idx="2">
                  <c:v>2.6235238727398862</c:v>
                </c:pt>
                <c:pt idx="3">
                  <c:v>1.8181758546373754</c:v>
                </c:pt>
                <c:pt idx="4">
                  <c:v>2.6600408060246785</c:v>
                </c:pt>
                <c:pt idx="5">
                  <c:v>1.7422104074014673</c:v>
                </c:pt>
                <c:pt idx="6">
                  <c:v>2.951869322810853</c:v>
                </c:pt>
                <c:pt idx="7">
                  <c:v>2.3756117193244295</c:v>
                </c:pt>
                <c:pt idx="8">
                  <c:v>3.2404961942074402</c:v>
                </c:pt>
                <c:pt idx="9">
                  <c:v>2.7044809786845772</c:v>
                </c:pt>
                <c:pt idx="10">
                  <c:v>1.643258821103436</c:v>
                </c:pt>
                <c:pt idx="11">
                  <c:v>2.3144812866920157</c:v>
                </c:pt>
                <c:pt idx="12">
                  <c:v>2.1816651924723733</c:v>
                </c:pt>
                <c:pt idx="13">
                  <c:v>2.8445355345965</c:v>
                </c:pt>
                <c:pt idx="14">
                  <c:v>3.3151545469187433</c:v>
                </c:pt>
                <c:pt idx="15">
                  <c:v>2.8665173161136783</c:v>
                </c:pt>
                <c:pt idx="16">
                  <c:v>2.8723381427630947</c:v>
                </c:pt>
                <c:pt idx="17">
                  <c:v>1.907198605803853</c:v>
                </c:pt>
                <c:pt idx="18">
                  <c:v>2.5823508724027802</c:v>
                </c:pt>
                <c:pt idx="19">
                  <c:v>2.4152403862100207</c:v>
                </c:pt>
                <c:pt idx="20">
                  <c:v>1.7887650644965984</c:v>
                </c:pt>
                <c:pt idx="21">
                  <c:v>3.6980163526898728</c:v>
                </c:pt>
                <c:pt idx="22">
                  <c:v>2.4606688441885187</c:v>
                </c:pt>
                <c:pt idx="23">
                  <c:v>4.4340949471957298</c:v>
                </c:pt>
                <c:pt idx="24">
                  <c:v>2.3376912427163967</c:v>
                </c:pt>
                <c:pt idx="25">
                  <c:v>2.2405633334454134</c:v>
                </c:pt>
                <c:pt idx="26">
                  <c:v>3.7647354348516773</c:v>
                </c:pt>
                <c:pt idx="27">
                  <c:v>2.3081920077051015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D5F-4355-9177-C355938B0AF8}"/>
            </c:ext>
          </c:extLst>
        </c:ser>
        <c:ser>
          <c:idx val="1"/>
          <c:order val="1"/>
          <c:tx>
            <c:v>struweel</c:v>
          </c:tx>
          <c:spPr>
            <a:ln w="15875"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xVal>
            <c:numRef>
              <c:f>reproductie!$G$2:$AH$2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xVal>
          <c:yVal>
            <c:numRef>
              <c:f>reproductie!$G$83:$AH$83</c:f>
              <c:numCache>
                <c:formatCode>0.00</c:formatCode>
                <c:ptCount val="28"/>
                <c:pt idx="0">
                  <c:v>1.1474259009312209</c:v>
                </c:pt>
                <c:pt idx="1">
                  <c:v>1.0698864812964459</c:v>
                </c:pt>
                <c:pt idx="2">
                  <c:v>1.1445083437846655</c:v>
                </c:pt>
                <c:pt idx="3">
                  <c:v>1.1099810194617885</c:v>
                </c:pt>
                <c:pt idx="4">
                  <c:v>0.90537033419828039</c:v>
                </c:pt>
                <c:pt idx="5">
                  <c:v>1.0351640329160268</c:v>
                </c:pt>
                <c:pt idx="6">
                  <c:v>1.2752295404484912</c:v>
                </c:pt>
                <c:pt idx="7">
                  <c:v>1.122406799482597</c:v>
                </c:pt>
                <c:pt idx="8">
                  <c:v>1.1478625179147184</c:v>
                </c:pt>
                <c:pt idx="9">
                  <c:v>0.89924515014144468</c:v>
                </c:pt>
                <c:pt idx="10">
                  <c:v>0.8481941552417791</c:v>
                </c:pt>
                <c:pt idx="11">
                  <c:v>0.74536082532594039</c:v>
                </c:pt>
                <c:pt idx="12">
                  <c:v>0.88872330655601117</c:v>
                </c:pt>
                <c:pt idx="13">
                  <c:v>1.2765468714744681</c:v>
                </c:pt>
                <c:pt idx="14">
                  <c:v>0.73774395559418826</c:v>
                </c:pt>
                <c:pt idx="15">
                  <c:v>0.8186823456989849</c:v>
                </c:pt>
                <c:pt idx="16">
                  <c:v>0.98896963604583765</c:v>
                </c:pt>
                <c:pt idx="17">
                  <c:v>0.92042043761636327</c:v>
                </c:pt>
                <c:pt idx="18">
                  <c:v>1.0650340804554674</c:v>
                </c:pt>
                <c:pt idx="19">
                  <c:v>0.9353892279381304</c:v>
                </c:pt>
                <c:pt idx="20">
                  <c:v>0.76247714504104724</c:v>
                </c:pt>
                <c:pt idx="21">
                  <c:v>0.89865980170799453</c:v>
                </c:pt>
                <c:pt idx="22">
                  <c:v>1.3433060761084821</c:v>
                </c:pt>
                <c:pt idx="23">
                  <c:v>1.0405825306625236</c:v>
                </c:pt>
                <c:pt idx="24">
                  <c:v>0.82790610107184914</c:v>
                </c:pt>
                <c:pt idx="25">
                  <c:v>0.58595773260601214</c:v>
                </c:pt>
                <c:pt idx="26">
                  <c:v>1.1135051169469801</c:v>
                </c:pt>
                <c:pt idx="27">
                  <c:v>0.84542921334770083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D5F-4355-9177-C355938B0AF8}"/>
            </c:ext>
          </c:extLst>
        </c:ser>
        <c:ser>
          <c:idx val="2"/>
          <c:order val="2"/>
          <c:tx>
            <c:v>moeras</c:v>
          </c:tx>
          <c:spPr>
            <a:ln w="15875">
              <a:solidFill>
                <a:srgbClr val="0000CC"/>
              </a:solidFill>
            </a:ln>
          </c:spPr>
          <c:marker>
            <c:symbol val="circle"/>
            <c:size val="5"/>
            <c:spPr>
              <a:solidFill>
                <a:srgbClr val="0000CC"/>
              </a:solidFill>
              <a:ln>
                <a:solidFill>
                  <a:srgbClr val="0000CC"/>
                </a:solidFill>
              </a:ln>
            </c:spPr>
          </c:marker>
          <c:xVal>
            <c:numRef>
              <c:f>reproductie!$G$2:$AH$2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xVal>
          <c:yVal>
            <c:numRef>
              <c:f>reproductie!$G$81:$AH$81</c:f>
              <c:numCache>
                <c:formatCode>0.00</c:formatCode>
                <c:ptCount val="28"/>
                <c:pt idx="0">
                  <c:v>0.97796712079940074</c:v>
                </c:pt>
                <c:pt idx="1">
                  <c:v>1.1495007338131882</c:v>
                </c:pt>
                <c:pt idx="2">
                  <c:v>1.0130905664356531</c:v>
                </c:pt>
                <c:pt idx="3">
                  <c:v>1.1473748571647386</c:v>
                </c:pt>
                <c:pt idx="4">
                  <c:v>0.96008638235576782</c:v>
                </c:pt>
                <c:pt idx="5">
                  <c:v>1.0156265006359766</c:v>
                </c:pt>
                <c:pt idx="6">
                  <c:v>1.4109113900076045</c:v>
                </c:pt>
                <c:pt idx="7">
                  <c:v>1.6040962183777638</c:v>
                </c:pt>
                <c:pt idx="8">
                  <c:v>1.5787339742355442</c:v>
                </c:pt>
                <c:pt idx="9">
                  <c:v>1.6140932093515286</c:v>
                </c:pt>
                <c:pt idx="10">
                  <c:v>1.1779072069172023</c:v>
                </c:pt>
                <c:pt idx="11">
                  <c:v>1.138287483075936</c:v>
                </c:pt>
                <c:pt idx="12">
                  <c:v>1.5960595004990574</c:v>
                </c:pt>
                <c:pt idx="13">
                  <c:v>1.7358792633755789</c:v>
                </c:pt>
                <c:pt idx="14">
                  <c:v>1.6377202761252148</c:v>
                </c:pt>
                <c:pt idx="15">
                  <c:v>1.1786799557386634</c:v>
                </c:pt>
                <c:pt idx="16">
                  <c:v>1.7173866863004663</c:v>
                </c:pt>
                <c:pt idx="17">
                  <c:v>1.255646851787648</c:v>
                </c:pt>
                <c:pt idx="18">
                  <c:v>1.3771685836692253</c:v>
                </c:pt>
                <c:pt idx="19">
                  <c:v>1.2846745367491657</c:v>
                </c:pt>
                <c:pt idx="20">
                  <c:v>1.1568846195372993</c:v>
                </c:pt>
                <c:pt idx="21">
                  <c:v>1.7302818632943497</c:v>
                </c:pt>
                <c:pt idx="22">
                  <c:v>1.646943166396821</c:v>
                </c:pt>
                <c:pt idx="23">
                  <c:v>1.5384677308127754</c:v>
                </c:pt>
                <c:pt idx="24">
                  <c:v>0.97212957685751977</c:v>
                </c:pt>
                <c:pt idx="25">
                  <c:v>1.0608372539474036</c:v>
                </c:pt>
                <c:pt idx="26">
                  <c:v>1.4280293894450222</c:v>
                </c:pt>
                <c:pt idx="27">
                  <c:v>1.0339755093745433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D5F-4355-9177-C355938B0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787712"/>
        <c:axId val="699786928"/>
      </c:scatterChart>
      <c:valAx>
        <c:axId val="699787712"/>
        <c:scaling>
          <c:orientation val="minMax"/>
          <c:max val="2024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86928"/>
        <c:crosses val="autoZero"/>
        <c:crossBetween val="midCat"/>
        <c:majorUnit val="3"/>
        <c:minorUnit val="1"/>
      </c:valAx>
      <c:valAx>
        <c:axId val="699786928"/>
        <c:scaling>
          <c:orientation val="minMax"/>
          <c:max val="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reproductie-index</a:t>
                </a:r>
              </a:p>
            </c:rich>
          </c:tx>
          <c:layout>
            <c:manualLayout>
              <c:xMode val="edge"/>
              <c:yMode val="edge"/>
              <c:x val="1.5673859880142971E-2"/>
              <c:y val="0.341271074740111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87712"/>
        <c:crosses val="autoZero"/>
        <c:crossBetween val="midCat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6052277711861357"/>
          <c:y val="0.17910288762114104"/>
          <c:w val="0.27000215726458854"/>
          <c:h val="0.19520280350631103"/>
        </c:manualLayout>
      </c:layout>
      <c:overlay val="0"/>
      <c:txPr>
        <a:bodyPr/>
        <a:lstStyle/>
        <a:p>
          <a:pPr>
            <a:defRPr sz="60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800" b="0" i="0" u="none" strike="noStrike" baseline="0">
                <a:effectLst/>
              </a:rPr>
              <a:t>Heggenmus</a:t>
            </a:r>
            <a:r>
              <a:rPr lang="nl-NL"/>
              <a:t>
overleving adult</a:t>
            </a:r>
          </a:p>
        </c:rich>
      </c:tx>
      <c:layout>
        <c:manualLayout>
          <c:xMode val="edge"/>
          <c:yMode val="edge"/>
          <c:x val="0.36081355809905208"/>
          <c:y val="1.9841610707752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37499999999999"/>
          <c:y val="0.15476250450499326"/>
          <c:w val="0.76875000000000004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0235-4E9E-BFD4-758FCA007C8F}"/>
              </c:ext>
            </c:extLst>
          </c:dPt>
          <c:dPt>
            <c:idx val="1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0235-4E9E-BFD4-758FCA007C8F}"/>
              </c:ext>
            </c:extLst>
          </c:dPt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ad'!$E$9:$AG$9</c:f>
              <c:numCache>
                <c:formatCode>0.00</c:formatCode>
                <c:ptCount val="29"/>
                <c:pt idx="1">
                  <c:v>0.5321804</c:v>
                </c:pt>
                <c:pt idx="2">
                  <c:v>0.22561929999999999</c:v>
                </c:pt>
                <c:pt idx="3">
                  <c:v>0.42670770000000002</c:v>
                </c:pt>
                <c:pt idx="4">
                  <c:v>0.49039339999999998</c:v>
                </c:pt>
                <c:pt idx="5">
                  <c:v>0.4123888</c:v>
                </c:pt>
                <c:pt idx="6">
                  <c:v>0.42825940000000001</c:v>
                </c:pt>
                <c:pt idx="7">
                  <c:v>0.40908149999999999</c:v>
                </c:pt>
                <c:pt idx="8">
                  <c:v>0.46877580000000002</c:v>
                </c:pt>
                <c:pt idx="9">
                  <c:v>0.64037599999999995</c:v>
                </c:pt>
                <c:pt idx="10">
                  <c:v>0.3106912</c:v>
                </c:pt>
                <c:pt idx="11">
                  <c:v>0.4242899</c:v>
                </c:pt>
                <c:pt idx="12">
                  <c:v>0.4524262</c:v>
                </c:pt>
                <c:pt idx="13">
                  <c:v>0.47228389999999998</c:v>
                </c:pt>
                <c:pt idx="14">
                  <c:v>0.39813769999999998</c:v>
                </c:pt>
                <c:pt idx="15">
                  <c:v>0.40605279999999999</c:v>
                </c:pt>
                <c:pt idx="16">
                  <c:v>0.36073080000000002</c:v>
                </c:pt>
                <c:pt idx="17">
                  <c:v>0.44734239999999997</c:v>
                </c:pt>
                <c:pt idx="18">
                  <c:v>0.44395190000000001</c:v>
                </c:pt>
                <c:pt idx="19">
                  <c:v>0.49310799999999999</c:v>
                </c:pt>
                <c:pt idx="20">
                  <c:v>0.45069009999999998</c:v>
                </c:pt>
                <c:pt idx="21">
                  <c:v>0.5052643</c:v>
                </c:pt>
                <c:pt idx="22">
                  <c:v>0.571469</c:v>
                </c:pt>
                <c:pt idx="23">
                  <c:v>0.4205892</c:v>
                </c:pt>
                <c:pt idx="24">
                  <c:v>0.43617869999999997</c:v>
                </c:pt>
                <c:pt idx="25">
                  <c:v>0.50684169999999995</c:v>
                </c:pt>
                <c:pt idx="26">
                  <c:v>0.38922580000000001</c:v>
                </c:pt>
                <c:pt idx="27">
                  <c:v>0.40682069999999998</c:v>
                </c:pt>
                <c:pt idx="28">
                  <c:v>0.44607200000000002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235-4E9E-BFD4-758FCA007C8F}"/>
            </c:ext>
          </c:extLst>
        </c:ser>
        <c:ser>
          <c:idx val="1"/>
          <c:order val="1"/>
          <c:tx>
            <c:v>lower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ad'!$E$10:$AG$10</c:f>
              <c:numCache>
                <c:formatCode>0.00</c:formatCode>
                <c:ptCount val="29"/>
                <c:pt idx="1">
                  <c:v>0.2500676</c:v>
                </c:pt>
                <c:pt idx="2">
                  <c:v>0.1015694</c:v>
                </c:pt>
                <c:pt idx="3">
                  <c:v>0.26653890000000002</c:v>
                </c:pt>
                <c:pt idx="4">
                  <c:v>0.32927250000000002</c:v>
                </c:pt>
                <c:pt idx="5">
                  <c:v>0.27270929999999999</c:v>
                </c:pt>
                <c:pt idx="6">
                  <c:v>0.28873890000000002</c:v>
                </c:pt>
                <c:pt idx="7">
                  <c:v>0.27336709999999997</c:v>
                </c:pt>
                <c:pt idx="8">
                  <c:v>0.334395</c:v>
                </c:pt>
                <c:pt idx="9">
                  <c:v>0.4512815</c:v>
                </c:pt>
                <c:pt idx="10">
                  <c:v>0.21221190000000001</c:v>
                </c:pt>
                <c:pt idx="11">
                  <c:v>0.28961209999999998</c:v>
                </c:pt>
                <c:pt idx="12">
                  <c:v>0.31873360000000001</c:v>
                </c:pt>
                <c:pt idx="13">
                  <c:v>0.33600560000000002</c:v>
                </c:pt>
                <c:pt idx="14">
                  <c:v>0.27820590000000001</c:v>
                </c:pt>
                <c:pt idx="15">
                  <c:v>0.28646549999999998</c:v>
                </c:pt>
                <c:pt idx="16">
                  <c:v>0.24780489999999999</c:v>
                </c:pt>
                <c:pt idx="17">
                  <c:v>0.3099828</c:v>
                </c:pt>
                <c:pt idx="18">
                  <c:v>0.30559029999999998</c:v>
                </c:pt>
                <c:pt idx="19">
                  <c:v>0.35091539999999999</c:v>
                </c:pt>
                <c:pt idx="20">
                  <c:v>0.32320959999999999</c:v>
                </c:pt>
                <c:pt idx="21">
                  <c:v>0.3808897</c:v>
                </c:pt>
                <c:pt idx="22">
                  <c:v>0.42479329999999998</c:v>
                </c:pt>
                <c:pt idx="23">
                  <c:v>0.29708180000000001</c:v>
                </c:pt>
                <c:pt idx="24">
                  <c:v>0.3107432</c:v>
                </c:pt>
                <c:pt idx="25">
                  <c:v>0.36266470000000001</c:v>
                </c:pt>
                <c:pt idx="26">
                  <c:v>0.26460099999999998</c:v>
                </c:pt>
                <c:pt idx="27">
                  <c:v>0.27360980000000001</c:v>
                </c:pt>
                <c:pt idx="28">
                  <c:v>0.27232050000000002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235-4E9E-BFD4-758FCA007C8F}"/>
            </c:ext>
          </c:extLst>
        </c:ser>
        <c:ser>
          <c:idx val="2"/>
          <c:order val="2"/>
          <c:tx>
            <c:v>upper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ad'!$E$2:$AG$2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ad'!$E$11:$AG$11</c:f>
              <c:numCache>
                <c:formatCode>0.00</c:formatCode>
                <c:ptCount val="29"/>
                <c:pt idx="1">
                  <c:v>0.79511719999999997</c:v>
                </c:pt>
                <c:pt idx="2">
                  <c:v>0.4288555</c:v>
                </c:pt>
                <c:pt idx="3">
                  <c:v>0.60388070000000005</c:v>
                </c:pt>
                <c:pt idx="4">
                  <c:v>0.65353510000000004</c:v>
                </c:pt>
                <c:pt idx="5">
                  <c:v>0.56776099999999996</c:v>
                </c:pt>
                <c:pt idx="6">
                  <c:v>0.58020229999999995</c:v>
                </c:pt>
                <c:pt idx="7">
                  <c:v>0.56022570000000005</c:v>
                </c:pt>
                <c:pt idx="8">
                  <c:v>0.60784309999999997</c:v>
                </c:pt>
                <c:pt idx="9">
                  <c:v>0.79404580000000002</c:v>
                </c:pt>
                <c:pt idx="10">
                  <c:v>0.42993029999999999</c:v>
                </c:pt>
                <c:pt idx="11">
                  <c:v>0.57123550000000001</c:v>
                </c:pt>
                <c:pt idx="12">
                  <c:v>0.59335510000000002</c:v>
                </c:pt>
                <c:pt idx="13">
                  <c:v>0.61282199999999998</c:v>
                </c:pt>
                <c:pt idx="14">
                  <c:v>0.53168680000000001</c:v>
                </c:pt>
                <c:pt idx="15">
                  <c:v>0.53792649999999997</c:v>
                </c:pt>
                <c:pt idx="16">
                  <c:v>0.4914926</c:v>
                </c:pt>
                <c:pt idx="17">
                  <c:v>0.59323890000000001</c:v>
                </c:pt>
                <c:pt idx="18">
                  <c:v>0.59158949999999999</c:v>
                </c:pt>
                <c:pt idx="19">
                  <c:v>0.6364244</c:v>
                </c:pt>
                <c:pt idx="20">
                  <c:v>0.58499069999999997</c:v>
                </c:pt>
                <c:pt idx="21">
                  <c:v>0.62899079999999996</c:v>
                </c:pt>
                <c:pt idx="22">
                  <c:v>0.70657789999999998</c:v>
                </c:pt>
                <c:pt idx="23">
                  <c:v>0.55490839999999997</c:v>
                </c:pt>
                <c:pt idx="24">
                  <c:v>0.57034940000000001</c:v>
                </c:pt>
                <c:pt idx="25">
                  <c:v>0.64988959999999996</c:v>
                </c:pt>
                <c:pt idx="26">
                  <c:v>0.53022670000000005</c:v>
                </c:pt>
                <c:pt idx="27">
                  <c:v>0.55530679999999999</c:v>
                </c:pt>
                <c:pt idx="28">
                  <c:v>0.63408279999999995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235-4E9E-BFD4-758FCA007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717936"/>
        <c:axId val="699718720"/>
      </c:scatterChart>
      <c:valAx>
        <c:axId val="699717936"/>
        <c:scaling>
          <c:orientation val="minMax"/>
          <c:max val="2023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18720"/>
        <c:crosses val="autoZero"/>
        <c:crossBetween val="midCat"/>
        <c:majorUnit val="3"/>
        <c:minorUnit val="1"/>
      </c:valAx>
      <c:valAx>
        <c:axId val="699718720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jaarlijkse overlevingskans</a:t>
                </a:r>
              </a:p>
            </c:rich>
          </c:tx>
          <c:layout>
            <c:manualLayout>
              <c:xMode val="edge"/>
              <c:yMode val="edge"/>
              <c:x val="1.5625E-2"/>
              <c:y val="0.24278556089579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17936"/>
        <c:crosses val="autoZero"/>
        <c:crossBetween val="midCat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800" b="0" i="0" u="none" strike="noStrike" baseline="0">
                <a:effectLst/>
              </a:rPr>
              <a:t>Heggenmus</a:t>
            </a:r>
            <a:r>
              <a:rPr lang="nl-NL"/>
              <a:t>
overleving eerstejaars</a:t>
            </a:r>
          </a:p>
        </c:rich>
      </c:tx>
      <c:layout>
        <c:manualLayout>
          <c:xMode val="edge"/>
          <c:yMode val="edge"/>
          <c:x val="0.36081355809905208"/>
          <c:y val="1.9841610707752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37499999999999"/>
          <c:y val="0.15476250450499326"/>
          <c:w val="0.76875000000000004"/>
          <c:h val="0.73809809840842944"/>
        </c:manualLayout>
      </c:layout>
      <c:scatterChart>
        <c:scatterStyle val="lineMarker"/>
        <c:varyColors val="0"/>
        <c:ser>
          <c:idx val="0"/>
          <c:order val="0"/>
          <c:tx>
            <c:v>index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CA98-4446-A878-2E8D31E5622D}"/>
              </c:ext>
            </c:extLst>
          </c:dPt>
          <c:dPt>
            <c:idx val="1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A98-4446-A878-2E8D31E5622D}"/>
              </c:ext>
            </c:extLst>
          </c:dPt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juv'!$E$9:$AG$9</c:f>
              <c:numCache>
                <c:formatCode>0.00</c:formatCode>
                <c:ptCount val="29"/>
                <c:pt idx="0">
                  <c:v>0.23896909999999999</c:v>
                </c:pt>
                <c:pt idx="1">
                  <c:v>0.15388460000000001</c:v>
                </c:pt>
                <c:pt idx="2">
                  <c:v>0.1359505</c:v>
                </c:pt>
                <c:pt idx="3">
                  <c:v>9.3983899999999995E-2</c:v>
                </c:pt>
                <c:pt idx="5">
                  <c:v>7.1183099999999999E-2</c:v>
                </c:pt>
                <c:pt idx="7">
                  <c:v>0.14805679999999999</c:v>
                </c:pt>
                <c:pt idx="9">
                  <c:v>7.2754100000000002E-2</c:v>
                </c:pt>
                <c:pt idx="10">
                  <c:v>5.1852099999999998E-2</c:v>
                </c:pt>
                <c:pt idx="12">
                  <c:v>0.14527180000000001</c:v>
                </c:pt>
                <c:pt idx="13">
                  <c:v>8.4614900000000007E-2</c:v>
                </c:pt>
                <c:pt idx="14">
                  <c:v>0.18774450000000001</c:v>
                </c:pt>
                <c:pt idx="15">
                  <c:v>5.2429900000000002E-2</c:v>
                </c:pt>
                <c:pt idx="16">
                  <c:v>0.15072849999999999</c:v>
                </c:pt>
                <c:pt idx="17">
                  <c:v>5.7197900000000003E-2</c:v>
                </c:pt>
                <c:pt idx="18">
                  <c:v>0.12370399999999999</c:v>
                </c:pt>
                <c:pt idx="20">
                  <c:v>8.22711E-2</c:v>
                </c:pt>
                <c:pt idx="21">
                  <c:v>5.3556399999999997E-2</c:v>
                </c:pt>
                <c:pt idx="22">
                  <c:v>6.1571399999999998E-2</c:v>
                </c:pt>
                <c:pt idx="23">
                  <c:v>0.1039852</c:v>
                </c:pt>
                <c:pt idx="24">
                  <c:v>9.7029799999999999E-2</c:v>
                </c:pt>
                <c:pt idx="26">
                  <c:v>0.1346571</c:v>
                </c:pt>
                <c:pt idx="27">
                  <c:v>0.1373586</c:v>
                </c:pt>
                <c:pt idx="28">
                  <c:v>5.7507900000000001E-2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A98-4446-A878-2E8D31E5622D}"/>
            </c:ext>
          </c:extLst>
        </c:ser>
        <c:ser>
          <c:idx val="1"/>
          <c:order val="1"/>
          <c:tx>
            <c:v>lower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juv'!$E$10:$AG$10</c:f>
              <c:numCache>
                <c:formatCode>0.00</c:formatCode>
                <c:ptCount val="29"/>
                <c:pt idx="0">
                  <c:v>8.2890699999999998E-2</c:v>
                </c:pt>
                <c:pt idx="1">
                  <c:v>5.4297699999999997E-2</c:v>
                </c:pt>
                <c:pt idx="2">
                  <c:v>6.2324200000000003E-2</c:v>
                </c:pt>
                <c:pt idx="3">
                  <c:v>3.7904E-2</c:v>
                </c:pt>
                <c:pt idx="5">
                  <c:v>2.8728500000000001E-2</c:v>
                </c:pt>
                <c:pt idx="7">
                  <c:v>7.4329199999999998E-2</c:v>
                </c:pt>
                <c:pt idx="9">
                  <c:v>2.6369400000000001E-2</c:v>
                </c:pt>
                <c:pt idx="10">
                  <c:v>1.89251E-2</c:v>
                </c:pt>
                <c:pt idx="12">
                  <c:v>7.2924299999999997E-2</c:v>
                </c:pt>
                <c:pt idx="13">
                  <c:v>3.40805E-2</c:v>
                </c:pt>
                <c:pt idx="14">
                  <c:v>0.1082306</c:v>
                </c:pt>
                <c:pt idx="15">
                  <c:v>1.9123100000000001E-2</c:v>
                </c:pt>
                <c:pt idx="16">
                  <c:v>7.8251899999999999E-2</c:v>
                </c:pt>
                <c:pt idx="17">
                  <c:v>1.79203E-2</c:v>
                </c:pt>
                <c:pt idx="18">
                  <c:v>5.7129199999999998E-2</c:v>
                </c:pt>
                <c:pt idx="20">
                  <c:v>3.9993099999999997E-2</c:v>
                </c:pt>
                <c:pt idx="21">
                  <c:v>1.9626399999999999E-2</c:v>
                </c:pt>
                <c:pt idx="22">
                  <c:v>2.4910000000000002E-2</c:v>
                </c:pt>
                <c:pt idx="23">
                  <c:v>4.8004900000000003E-2</c:v>
                </c:pt>
                <c:pt idx="24">
                  <c:v>4.2269099999999997E-2</c:v>
                </c:pt>
                <c:pt idx="26">
                  <c:v>6.4798499999999995E-2</c:v>
                </c:pt>
                <c:pt idx="27">
                  <c:v>5.9054099999999998E-2</c:v>
                </c:pt>
                <c:pt idx="28">
                  <c:v>1.37749E-2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A98-4446-A878-2E8D31E5622D}"/>
            </c:ext>
          </c:extLst>
        </c:ser>
        <c:ser>
          <c:idx val="2"/>
          <c:order val="2"/>
          <c:tx>
            <c:v>upper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'overleving juv'!$E$2:$AG$2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xVal>
          <c:yVal>
            <c:numRef>
              <c:f>'overleving juv'!$E$11:$AG$11</c:f>
              <c:numCache>
                <c:formatCode>0.00</c:formatCode>
                <c:ptCount val="29"/>
                <c:pt idx="0">
                  <c:v>0.52174229999999999</c:v>
                </c:pt>
                <c:pt idx="1">
                  <c:v>0.36552570000000001</c:v>
                </c:pt>
                <c:pt idx="2">
                  <c:v>0.2713816</c:v>
                </c:pt>
                <c:pt idx="3">
                  <c:v>0.21453359999999999</c:v>
                </c:pt>
                <c:pt idx="5">
                  <c:v>0.16567499999999999</c:v>
                </c:pt>
                <c:pt idx="7">
                  <c:v>0.27332220000000002</c:v>
                </c:pt>
                <c:pt idx="9">
                  <c:v>0.18521000000000001</c:v>
                </c:pt>
                <c:pt idx="10">
                  <c:v>0.1342294</c:v>
                </c:pt>
                <c:pt idx="12">
                  <c:v>0.26859919999999998</c:v>
                </c:pt>
                <c:pt idx="13">
                  <c:v>0.1949573</c:v>
                </c:pt>
                <c:pt idx="14">
                  <c:v>0.3056527</c:v>
                </c:pt>
                <c:pt idx="15">
                  <c:v>0.1357207</c:v>
                </c:pt>
                <c:pt idx="16">
                  <c:v>0.27062419999999998</c:v>
                </c:pt>
                <c:pt idx="17">
                  <c:v>0.16785050000000001</c:v>
                </c:pt>
                <c:pt idx="18">
                  <c:v>0.24749640000000001</c:v>
                </c:pt>
                <c:pt idx="20">
                  <c:v>0.16171379999999999</c:v>
                </c:pt>
                <c:pt idx="21">
                  <c:v>0.13789370000000001</c:v>
                </c:pt>
                <c:pt idx="22">
                  <c:v>0.14420949999999999</c:v>
                </c:pt>
                <c:pt idx="23">
                  <c:v>0.2107916</c:v>
                </c:pt>
                <c:pt idx="24">
                  <c:v>0.20737320000000001</c:v>
                </c:pt>
                <c:pt idx="26">
                  <c:v>0.25897389999999998</c:v>
                </c:pt>
                <c:pt idx="27">
                  <c:v>0.2877421</c:v>
                </c:pt>
                <c:pt idx="28">
                  <c:v>0.21045639999999999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A98-4446-A878-2E8D31E56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723424"/>
        <c:axId val="699713232"/>
      </c:scatterChart>
      <c:valAx>
        <c:axId val="699723424"/>
        <c:scaling>
          <c:orientation val="minMax"/>
          <c:max val="2023"/>
          <c:min val="1996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13232"/>
        <c:crosses val="autoZero"/>
        <c:crossBetween val="midCat"/>
        <c:majorUnit val="3"/>
        <c:minorUnit val="1"/>
      </c:valAx>
      <c:valAx>
        <c:axId val="699713232"/>
        <c:scaling>
          <c:orientation val="minMax"/>
          <c:max val="0.4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jaarlijkse overlevingskans</a:t>
                </a:r>
              </a:p>
            </c:rich>
          </c:tx>
          <c:layout>
            <c:manualLayout>
              <c:xMode val="edge"/>
              <c:yMode val="edge"/>
              <c:x val="1.5625E-2"/>
              <c:y val="0.24278556089579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99723424"/>
        <c:crosses val="autoZero"/>
        <c:crossBetween val="midCat"/>
        <c:majorUnit val="0.1"/>
        <c:minorUnit val="5.000000000000001E-2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10</xdr:col>
      <xdr:colOff>0</xdr:colOff>
      <xdr:row>20</xdr:row>
      <xdr:rowOff>66675</xdr:rowOff>
    </xdr:to>
    <xdr:graphicFrame macro="">
      <xdr:nvGraphicFramePr>
        <xdr:cNvPr id="4" name="Chart 87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</xdr:row>
      <xdr:rowOff>0</xdr:rowOff>
    </xdr:from>
    <xdr:to>
      <xdr:col>5</xdr:col>
      <xdr:colOff>0</xdr:colOff>
      <xdr:row>20</xdr:row>
      <xdr:rowOff>47625</xdr:rowOff>
    </xdr:to>
    <xdr:graphicFrame macro="">
      <xdr:nvGraphicFramePr>
        <xdr:cNvPr id="5" name="Chart 86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6</xdr:row>
      <xdr:rowOff>0</xdr:rowOff>
    </xdr:from>
    <xdr:to>
      <xdr:col>15</xdr:col>
      <xdr:colOff>0</xdr:colOff>
      <xdr:row>20</xdr:row>
      <xdr:rowOff>76200</xdr:rowOff>
    </xdr:to>
    <xdr:graphicFrame macro="">
      <xdr:nvGraphicFramePr>
        <xdr:cNvPr id="6" name="Chart 88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5</xdr:col>
      <xdr:colOff>0</xdr:colOff>
      <xdr:row>35</xdr:row>
      <xdr:rowOff>47625</xdr:rowOff>
    </xdr:to>
    <xdr:graphicFrame macro="">
      <xdr:nvGraphicFramePr>
        <xdr:cNvPr id="7" name="Chart 8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10</xdr:col>
      <xdr:colOff>0</xdr:colOff>
      <xdr:row>35</xdr:row>
      <xdr:rowOff>66675</xdr:rowOff>
    </xdr:to>
    <xdr:graphicFrame macro="">
      <xdr:nvGraphicFramePr>
        <xdr:cNvPr id="8" name="Chart 8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15</xdr:col>
      <xdr:colOff>0</xdr:colOff>
      <xdr:row>35</xdr:row>
      <xdr:rowOff>66675</xdr:rowOff>
    </xdr:to>
    <xdr:graphicFrame macro="">
      <xdr:nvGraphicFramePr>
        <xdr:cNvPr id="9" name="Chart 87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5</xdr:col>
      <xdr:colOff>0</xdr:colOff>
      <xdr:row>50</xdr:row>
      <xdr:rowOff>47625</xdr:rowOff>
    </xdr:to>
    <xdr:graphicFrame macro="">
      <xdr:nvGraphicFramePr>
        <xdr:cNvPr id="10" name="Chart 86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36</xdr:row>
      <xdr:rowOff>0</xdr:rowOff>
    </xdr:from>
    <xdr:to>
      <xdr:col>10</xdr:col>
      <xdr:colOff>0</xdr:colOff>
      <xdr:row>50</xdr:row>
      <xdr:rowOff>66675</xdr:rowOff>
    </xdr:to>
    <xdr:graphicFrame macro="">
      <xdr:nvGraphicFramePr>
        <xdr:cNvPr id="11" name="Chart 87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36</xdr:row>
      <xdr:rowOff>0</xdr:rowOff>
    </xdr:from>
    <xdr:to>
      <xdr:col>15</xdr:col>
      <xdr:colOff>0</xdr:colOff>
      <xdr:row>50</xdr:row>
      <xdr:rowOff>66675</xdr:rowOff>
    </xdr:to>
    <xdr:graphicFrame macro="">
      <xdr:nvGraphicFramePr>
        <xdr:cNvPr id="12" name="Chart 87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0</xdr:colOff>
      <xdr:row>51</xdr:row>
      <xdr:rowOff>0</xdr:rowOff>
    </xdr:from>
    <xdr:to>
      <xdr:col>15</xdr:col>
      <xdr:colOff>0</xdr:colOff>
      <xdr:row>65</xdr:row>
      <xdr:rowOff>0</xdr:rowOff>
    </xdr:to>
    <xdr:graphicFrame macro="">
      <xdr:nvGraphicFramePr>
        <xdr:cNvPr id="13" name="Chart 87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0</xdr:colOff>
      <xdr:row>51</xdr:row>
      <xdr:rowOff>0</xdr:rowOff>
    </xdr:from>
    <xdr:to>
      <xdr:col>10</xdr:col>
      <xdr:colOff>0</xdr:colOff>
      <xdr:row>65</xdr:row>
      <xdr:rowOff>0</xdr:rowOff>
    </xdr:to>
    <xdr:graphicFrame macro="">
      <xdr:nvGraphicFramePr>
        <xdr:cNvPr id="14" name="Chart 87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51</xdr:row>
      <xdr:rowOff>0</xdr:rowOff>
    </xdr:from>
    <xdr:to>
      <xdr:col>5</xdr:col>
      <xdr:colOff>0</xdr:colOff>
      <xdr:row>65</xdr:row>
      <xdr:rowOff>0</xdr:rowOff>
    </xdr:to>
    <xdr:graphicFrame macro="">
      <xdr:nvGraphicFramePr>
        <xdr:cNvPr id="15" name="Chart 86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5</xdr:col>
      <xdr:colOff>0</xdr:colOff>
      <xdr:row>80</xdr:row>
      <xdr:rowOff>0</xdr:rowOff>
    </xdr:to>
    <xdr:graphicFrame macro="">
      <xdr:nvGraphicFramePr>
        <xdr:cNvPr id="19" name="Chart 86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0</xdr:colOff>
      <xdr:row>66</xdr:row>
      <xdr:rowOff>0</xdr:rowOff>
    </xdr:from>
    <xdr:to>
      <xdr:col>10</xdr:col>
      <xdr:colOff>0</xdr:colOff>
      <xdr:row>80</xdr:row>
      <xdr:rowOff>0</xdr:rowOff>
    </xdr:to>
    <xdr:graphicFrame macro="">
      <xdr:nvGraphicFramePr>
        <xdr:cNvPr id="22" name="Chart 87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</xdr:col>
      <xdr:colOff>0</xdr:colOff>
      <xdr:row>66</xdr:row>
      <xdr:rowOff>0</xdr:rowOff>
    </xdr:from>
    <xdr:to>
      <xdr:col>15</xdr:col>
      <xdr:colOff>0</xdr:colOff>
      <xdr:row>80</xdr:row>
      <xdr:rowOff>0</xdr:rowOff>
    </xdr:to>
    <xdr:graphicFrame macro="">
      <xdr:nvGraphicFramePr>
        <xdr:cNvPr id="24" name="Chart 87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81</xdr:row>
      <xdr:rowOff>0</xdr:rowOff>
    </xdr:from>
    <xdr:to>
      <xdr:col>5</xdr:col>
      <xdr:colOff>0</xdr:colOff>
      <xdr:row>95</xdr:row>
      <xdr:rowOff>47625</xdr:rowOff>
    </xdr:to>
    <xdr:graphicFrame macro="">
      <xdr:nvGraphicFramePr>
        <xdr:cNvPr id="28" name="Chart 86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0</xdr:colOff>
      <xdr:row>81</xdr:row>
      <xdr:rowOff>0</xdr:rowOff>
    </xdr:from>
    <xdr:to>
      <xdr:col>10</xdr:col>
      <xdr:colOff>0</xdr:colOff>
      <xdr:row>95</xdr:row>
      <xdr:rowOff>66675</xdr:rowOff>
    </xdr:to>
    <xdr:graphicFrame macro="">
      <xdr:nvGraphicFramePr>
        <xdr:cNvPr id="29" name="Chart 87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10</xdr:col>
      <xdr:colOff>0</xdr:colOff>
      <xdr:row>81</xdr:row>
      <xdr:rowOff>0</xdr:rowOff>
    </xdr:from>
    <xdr:to>
      <xdr:col>15</xdr:col>
      <xdr:colOff>0</xdr:colOff>
      <xdr:row>95</xdr:row>
      <xdr:rowOff>66675</xdr:rowOff>
    </xdr:to>
    <xdr:graphicFrame macro="">
      <xdr:nvGraphicFramePr>
        <xdr:cNvPr id="30" name="Chart 87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5</xdr:col>
      <xdr:colOff>0</xdr:colOff>
      <xdr:row>110</xdr:row>
      <xdr:rowOff>0</xdr:rowOff>
    </xdr:to>
    <xdr:graphicFrame macro="">
      <xdr:nvGraphicFramePr>
        <xdr:cNvPr id="31" name="Chart 86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0</xdr:colOff>
      <xdr:row>96</xdr:row>
      <xdr:rowOff>0</xdr:rowOff>
    </xdr:from>
    <xdr:to>
      <xdr:col>10</xdr:col>
      <xdr:colOff>0</xdr:colOff>
      <xdr:row>110</xdr:row>
      <xdr:rowOff>0</xdr:rowOff>
    </xdr:to>
    <xdr:graphicFrame macro="">
      <xdr:nvGraphicFramePr>
        <xdr:cNvPr id="32" name="Chart 87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10</xdr:col>
      <xdr:colOff>0</xdr:colOff>
      <xdr:row>96</xdr:row>
      <xdr:rowOff>0</xdr:rowOff>
    </xdr:from>
    <xdr:to>
      <xdr:col>15</xdr:col>
      <xdr:colOff>0</xdr:colOff>
      <xdr:row>110</xdr:row>
      <xdr:rowOff>0</xdr:rowOff>
    </xdr:to>
    <xdr:graphicFrame macro="">
      <xdr:nvGraphicFramePr>
        <xdr:cNvPr id="33" name="Chart 87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5</xdr:col>
      <xdr:colOff>0</xdr:colOff>
      <xdr:row>125</xdr:row>
      <xdr:rowOff>47625</xdr:rowOff>
    </xdr:to>
    <xdr:graphicFrame macro="">
      <xdr:nvGraphicFramePr>
        <xdr:cNvPr id="37" name="Chart 8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0</xdr:colOff>
      <xdr:row>111</xdr:row>
      <xdr:rowOff>0</xdr:rowOff>
    </xdr:from>
    <xdr:to>
      <xdr:col>10</xdr:col>
      <xdr:colOff>0</xdr:colOff>
      <xdr:row>125</xdr:row>
      <xdr:rowOff>66675</xdr:rowOff>
    </xdr:to>
    <xdr:graphicFrame macro="">
      <xdr:nvGraphicFramePr>
        <xdr:cNvPr id="38" name="Chart 8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10</xdr:col>
      <xdr:colOff>0</xdr:colOff>
      <xdr:row>111</xdr:row>
      <xdr:rowOff>0</xdr:rowOff>
    </xdr:from>
    <xdr:to>
      <xdr:col>15</xdr:col>
      <xdr:colOff>0</xdr:colOff>
      <xdr:row>125</xdr:row>
      <xdr:rowOff>66675</xdr:rowOff>
    </xdr:to>
    <xdr:graphicFrame macro="">
      <xdr:nvGraphicFramePr>
        <xdr:cNvPr id="39" name="Chart 87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126</xdr:row>
      <xdr:rowOff>0</xdr:rowOff>
    </xdr:from>
    <xdr:to>
      <xdr:col>5</xdr:col>
      <xdr:colOff>0</xdr:colOff>
      <xdr:row>140</xdr:row>
      <xdr:rowOff>47625</xdr:rowOff>
    </xdr:to>
    <xdr:graphicFrame macro="">
      <xdr:nvGraphicFramePr>
        <xdr:cNvPr id="40" name="Chart 86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0</xdr:colOff>
      <xdr:row>126</xdr:row>
      <xdr:rowOff>0</xdr:rowOff>
    </xdr:from>
    <xdr:to>
      <xdr:col>10</xdr:col>
      <xdr:colOff>0</xdr:colOff>
      <xdr:row>140</xdr:row>
      <xdr:rowOff>66675</xdr:rowOff>
    </xdr:to>
    <xdr:graphicFrame macro="">
      <xdr:nvGraphicFramePr>
        <xdr:cNvPr id="41" name="Chart 87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10</xdr:col>
      <xdr:colOff>0</xdr:colOff>
      <xdr:row>126</xdr:row>
      <xdr:rowOff>0</xdr:rowOff>
    </xdr:from>
    <xdr:to>
      <xdr:col>15</xdr:col>
      <xdr:colOff>0</xdr:colOff>
      <xdr:row>140</xdr:row>
      <xdr:rowOff>66675</xdr:rowOff>
    </xdr:to>
    <xdr:graphicFrame macro="">
      <xdr:nvGraphicFramePr>
        <xdr:cNvPr id="42" name="Chart 87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141</xdr:row>
      <xdr:rowOff>0</xdr:rowOff>
    </xdr:from>
    <xdr:to>
      <xdr:col>5</xdr:col>
      <xdr:colOff>0</xdr:colOff>
      <xdr:row>155</xdr:row>
      <xdr:rowOff>0</xdr:rowOff>
    </xdr:to>
    <xdr:graphicFrame macro="">
      <xdr:nvGraphicFramePr>
        <xdr:cNvPr id="43" name="Chart 86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9525</xdr:colOff>
      <xdr:row>140</xdr:row>
      <xdr:rowOff>142875</xdr:rowOff>
    </xdr:from>
    <xdr:to>
      <xdr:col>10</xdr:col>
      <xdr:colOff>9525</xdr:colOff>
      <xdr:row>154</xdr:row>
      <xdr:rowOff>142875</xdr:rowOff>
    </xdr:to>
    <xdr:graphicFrame macro="">
      <xdr:nvGraphicFramePr>
        <xdr:cNvPr id="44" name="Chart 87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10</xdr:col>
      <xdr:colOff>9525</xdr:colOff>
      <xdr:row>140</xdr:row>
      <xdr:rowOff>142875</xdr:rowOff>
    </xdr:from>
    <xdr:to>
      <xdr:col>15</xdr:col>
      <xdr:colOff>9525</xdr:colOff>
      <xdr:row>154</xdr:row>
      <xdr:rowOff>142875</xdr:rowOff>
    </xdr:to>
    <xdr:graphicFrame macro="">
      <xdr:nvGraphicFramePr>
        <xdr:cNvPr id="45" name="Chart 87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5</xdr:col>
      <xdr:colOff>0</xdr:colOff>
      <xdr:row>170</xdr:row>
      <xdr:rowOff>47625</xdr:rowOff>
    </xdr:to>
    <xdr:graphicFrame macro="">
      <xdr:nvGraphicFramePr>
        <xdr:cNvPr id="49" name="Chart 86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5</xdr:col>
      <xdr:colOff>0</xdr:colOff>
      <xdr:row>156</xdr:row>
      <xdr:rowOff>0</xdr:rowOff>
    </xdr:from>
    <xdr:to>
      <xdr:col>10</xdr:col>
      <xdr:colOff>0</xdr:colOff>
      <xdr:row>170</xdr:row>
      <xdr:rowOff>66675</xdr:rowOff>
    </xdr:to>
    <xdr:graphicFrame macro="">
      <xdr:nvGraphicFramePr>
        <xdr:cNvPr id="50" name="Chart 87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10</xdr:col>
      <xdr:colOff>0</xdr:colOff>
      <xdr:row>156</xdr:row>
      <xdr:rowOff>0</xdr:rowOff>
    </xdr:from>
    <xdr:to>
      <xdr:col>15</xdr:col>
      <xdr:colOff>0</xdr:colOff>
      <xdr:row>170</xdr:row>
      <xdr:rowOff>66675</xdr:rowOff>
    </xdr:to>
    <xdr:graphicFrame macro="">
      <xdr:nvGraphicFramePr>
        <xdr:cNvPr id="51" name="Chart 87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0</xdr:colOff>
      <xdr:row>171</xdr:row>
      <xdr:rowOff>0</xdr:rowOff>
    </xdr:from>
    <xdr:to>
      <xdr:col>5</xdr:col>
      <xdr:colOff>0</xdr:colOff>
      <xdr:row>185</xdr:row>
      <xdr:rowOff>47625</xdr:rowOff>
    </xdr:to>
    <xdr:graphicFrame macro="">
      <xdr:nvGraphicFramePr>
        <xdr:cNvPr id="52" name="Chart 86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0</xdr:colOff>
      <xdr:row>171</xdr:row>
      <xdr:rowOff>0</xdr:rowOff>
    </xdr:from>
    <xdr:to>
      <xdr:col>10</xdr:col>
      <xdr:colOff>0</xdr:colOff>
      <xdr:row>185</xdr:row>
      <xdr:rowOff>66675</xdr:rowOff>
    </xdr:to>
    <xdr:graphicFrame macro="">
      <xdr:nvGraphicFramePr>
        <xdr:cNvPr id="53" name="Chart 87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10</xdr:col>
      <xdr:colOff>0</xdr:colOff>
      <xdr:row>171</xdr:row>
      <xdr:rowOff>0</xdr:rowOff>
    </xdr:from>
    <xdr:to>
      <xdr:col>15</xdr:col>
      <xdr:colOff>0</xdr:colOff>
      <xdr:row>185</xdr:row>
      <xdr:rowOff>66675</xdr:rowOff>
    </xdr:to>
    <xdr:graphicFrame macro="">
      <xdr:nvGraphicFramePr>
        <xdr:cNvPr id="54" name="Chart 87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186</xdr:row>
      <xdr:rowOff>0</xdr:rowOff>
    </xdr:from>
    <xdr:to>
      <xdr:col>5</xdr:col>
      <xdr:colOff>0</xdr:colOff>
      <xdr:row>200</xdr:row>
      <xdr:rowOff>47625</xdr:rowOff>
    </xdr:to>
    <xdr:graphicFrame macro="">
      <xdr:nvGraphicFramePr>
        <xdr:cNvPr id="55" name="Chart 86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5</xdr:col>
      <xdr:colOff>0</xdr:colOff>
      <xdr:row>186</xdr:row>
      <xdr:rowOff>0</xdr:rowOff>
    </xdr:from>
    <xdr:to>
      <xdr:col>10</xdr:col>
      <xdr:colOff>0</xdr:colOff>
      <xdr:row>200</xdr:row>
      <xdr:rowOff>66675</xdr:rowOff>
    </xdr:to>
    <xdr:graphicFrame macro="">
      <xdr:nvGraphicFramePr>
        <xdr:cNvPr id="56" name="Chart 87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10</xdr:col>
      <xdr:colOff>0</xdr:colOff>
      <xdr:row>186</xdr:row>
      <xdr:rowOff>0</xdr:rowOff>
    </xdr:from>
    <xdr:to>
      <xdr:col>15</xdr:col>
      <xdr:colOff>0</xdr:colOff>
      <xdr:row>200</xdr:row>
      <xdr:rowOff>66675</xdr:rowOff>
    </xdr:to>
    <xdr:graphicFrame macro="">
      <xdr:nvGraphicFramePr>
        <xdr:cNvPr id="57" name="Chart 87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0</xdr:colOff>
      <xdr:row>201</xdr:row>
      <xdr:rowOff>0</xdr:rowOff>
    </xdr:from>
    <xdr:to>
      <xdr:col>5</xdr:col>
      <xdr:colOff>0</xdr:colOff>
      <xdr:row>215</xdr:row>
      <xdr:rowOff>47625</xdr:rowOff>
    </xdr:to>
    <xdr:graphicFrame macro="">
      <xdr:nvGraphicFramePr>
        <xdr:cNvPr id="58" name="Chart 86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0</xdr:colOff>
      <xdr:row>201</xdr:row>
      <xdr:rowOff>0</xdr:rowOff>
    </xdr:from>
    <xdr:to>
      <xdr:col>10</xdr:col>
      <xdr:colOff>0</xdr:colOff>
      <xdr:row>215</xdr:row>
      <xdr:rowOff>66675</xdr:rowOff>
    </xdr:to>
    <xdr:graphicFrame macro="">
      <xdr:nvGraphicFramePr>
        <xdr:cNvPr id="59" name="Chart 87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10</xdr:col>
      <xdr:colOff>0</xdr:colOff>
      <xdr:row>201</xdr:row>
      <xdr:rowOff>0</xdr:rowOff>
    </xdr:from>
    <xdr:to>
      <xdr:col>15</xdr:col>
      <xdr:colOff>0</xdr:colOff>
      <xdr:row>215</xdr:row>
      <xdr:rowOff>66675</xdr:rowOff>
    </xdr:to>
    <xdr:graphicFrame macro="">
      <xdr:nvGraphicFramePr>
        <xdr:cNvPr id="60" name="Chart 87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0</xdr:colOff>
      <xdr:row>216</xdr:row>
      <xdr:rowOff>0</xdr:rowOff>
    </xdr:from>
    <xdr:to>
      <xdr:col>5</xdr:col>
      <xdr:colOff>0</xdr:colOff>
      <xdr:row>230</xdr:row>
      <xdr:rowOff>47625</xdr:rowOff>
    </xdr:to>
    <xdr:graphicFrame macro="">
      <xdr:nvGraphicFramePr>
        <xdr:cNvPr id="61" name="Chart 86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5</xdr:col>
      <xdr:colOff>0</xdr:colOff>
      <xdr:row>216</xdr:row>
      <xdr:rowOff>0</xdr:rowOff>
    </xdr:from>
    <xdr:to>
      <xdr:col>10</xdr:col>
      <xdr:colOff>0</xdr:colOff>
      <xdr:row>230</xdr:row>
      <xdr:rowOff>66675</xdr:rowOff>
    </xdr:to>
    <xdr:graphicFrame macro="">
      <xdr:nvGraphicFramePr>
        <xdr:cNvPr id="62" name="Chart 87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10</xdr:col>
      <xdr:colOff>0</xdr:colOff>
      <xdr:row>216</xdr:row>
      <xdr:rowOff>0</xdr:rowOff>
    </xdr:from>
    <xdr:to>
      <xdr:col>15</xdr:col>
      <xdr:colOff>0</xdr:colOff>
      <xdr:row>230</xdr:row>
      <xdr:rowOff>66675</xdr:rowOff>
    </xdr:to>
    <xdr:graphicFrame macro="">
      <xdr:nvGraphicFramePr>
        <xdr:cNvPr id="63" name="Chart 87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0</xdr:colOff>
      <xdr:row>231</xdr:row>
      <xdr:rowOff>0</xdr:rowOff>
    </xdr:from>
    <xdr:to>
      <xdr:col>5</xdr:col>
      <xdr:colOff>0</xdr:colOff>
      <xdr:row>245</xdr:row>
      <xdr:rowOff>47625</xdr:rowOff>
    </xdr:to>
    <xdr:graphicFrame macro="">
      <xdr:nvGraphicFramePr>
        <xdr:cNvPr id="64" name="Chart 86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5</xdr:col>
      <xdr:colOff>0</xdr:colOff>
      <xdr:row>231</xdr:row>
      <xdr:rowOff>0</xdr:rowOff>
    </xdr:from>
    <xdr:to>
      <xdr:col>10</xdr:col>
      <xdr:colOff>0</xdr:colOff>
      <xdr:row>245</xdr:row>
      <xdr:rowOff>66675</xdr:rowOff>
    </xdr:to>
    <xdr:graphicFrame macro="">
      <xdr:nvGraphicFramePr>
        <xdr:cNvPr id="65" name="Chart 87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10</xdr:col>
      <xdr:colOff>0</xdr:colOff>
      <xdr:row>231</xdr:row>
      <xdr:rowOff>0</xdr:rowOff>
    </xdr:from>
    <xdr:to>
      <xdr:col>15</xdr:col>
      <xdr:colOff>0</xdr:colOff>
      <xdr:row>245</xdr:row>
      <xdr:rowOff>66675</xdr:rowOff>
    </xdr:to>
    <xdr:graphicFrame macro="">
      <xdr:nvGraphicFramePr>
        <xdr:cNvPr id="66" name="Chart 87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0</xdr:colOff>
      <xdr:row>246</xdr:row>
      <xdr:rowOff>0</xdr:rowOff>
    </xdr:from>
    <xdr:to>
      <xdr:col>5</xdr:col>
      <xdr:colOff>0</xdr:colOff>
      <xdr:row>260</xdr:row>
      <xdr:rowOff>47625</xdr:rowOff>
    </xdr:to>
    <xdr:graphicFrame macro="">
      <xdr:nvGraphicFramePr>
        <xdr:cNvPr id="67" name="Chart 86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5</xdr:col>
      <xdr:colOff>0</xdr:colOff>
      <xdr:row>246</xdr:row>
      <xdr:rowOff>0</xdr:rowOff>
    </xdr:from>
    <xdr:to>
      <xdr:col>10</xdr:col>
      <xdr:colOff>0</xdr:colOff>
      <xdr:row>260</xdr:row>
      <xdr:rowOff>66675</xdr:rowOff>
    </xdr:to>
    <xdr:graphicFrame macro="">
      <xdr:nvGraphicFramePr>
        <xdr:cNvPr id="68" name="Chart 87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10</xdr:col>
      <xdr:colOff>0</xdr:colOff>
      <xdr:row>246</xdr:row>
      <xdr:rowOff>0</xdr:rowOff>
    </xdr:from>
    <xdr:to>
      <xdr:col>15</xdr:col>
      <xdr:colOff>0</xdr:colOff>
      <xdr:row>260</xdr:row>
      <xdr:rowOff>66675</xdr:rowOff>
    </xdr:to>
    <xdr:graphicFrame macro="">
      <xdr:nvGraphicFramePr>
        <xdr:cNvPr id="69" name="Chart 87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0</xdr:colOff>
      <xdr:row>262</xdr:row>
      <xdr:rowOff>0</xdr:rowOff>
    </xdr:from>
    <xdr:to>
      <xdr:col>5</xdr:col>
      <xdr:colOff>0</xdr:colOff>
      <xdr:row>276</xdr:row>
      <xdr:rowOff>47625</xdr:rowOff>
    </xdr:to>
    <xdr:graphicFrame macro="">
      <xdr:nvGraphicFramePr>
        <xdr:cNvPr id="76" name="Chart 86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5</xdr:col>
      <xdr:colOff>0</xdr:colOff>
      <xdr:row>262</xdr:row>
      <xdr:rowOff>0</xdr:rowOff>
    </xdr:from>
    <xdr:to>
      <xdr:col>10</xdr:col>
      <xdr:colOff>0</xdr:colOff>
      <xdr:row>276</xdr:row>
      <xdr:rowOff>66675</xdr:rowOff>
    </xdr:to>
    <xdr:graphicFrame macro="">
      <xdr:nvGraphicFramePr>
        <xdr:cNvPr id="77" name="Chart 87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10</xdr:col>
      <xdr:colOff>0</xdr:colOff>
      <xdr:row>262</xdr:row>
      <xdr:rowOff>0</xdr:rowOff>
    </xdr:from>
    <xdr:to>
      <xdr:col>15</xdr:col>
      <xdr:colOff>0</xdr:colOff>
      <xdr:row>276</xdr:row>
      <xdr:rowOff>66675</xdr:rowOff>
    </xdr:to>
    <xdr:graphicFrame macro="">
      <xdr:nvGraphicFramePr>
        <xdr:cNvPr id="78" name="Chart 87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0</xdr:colOff>
      <xdr:row>277</xdr:row>
      <xdr:rowOff>0</xdr:rowOff>
    </xdr:from>
    <xdr:to>
      <xdr:col>5</xdr:col>
      <xdr:colOff>0</xdr:colOff>
      <xdr:row>291</xdr:row>
      <xdr:rowOff>47625</xdr:rowOff>
    </xdr:to>
    <xdr:graphicFrame macro="">
      <xdr:nvGraphicFramePr>
        <xdr:cNvPr id="79" name="Chart 86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5</xdr:col>
      <xdr:colOff>0</xdr:colOff>
      <xdr:row>277</xdr:row>
      <xdr:rowOff>0</xdr:rowOff>
    </xdr:from>
    <xdr:to>
      <xdr:col>10</xdr:col>
      <xdr:colOff>0</xdr:colOff>
      <xdr:row>291</xdr:row>
      <xdr:rowOff>66675</xdr:rowOff>
    </xdr:to>
    <xdr:graphicFrame macro="">
      <xdr:nvGraphicFramePr>
        <xdr:cNvPr id="80" name="Chart 87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10</xdr:col>
      <xdr:colOff>0</xdr:colOff>
      <xdr:row>277</xdr:row>
      <xdr:rowOff>0</xdr:rowOff>
    </xdr:from>
    <xdr:to>
      <xdr:col>15</xdr:col>
      <xdr:colOff>0</xdr:colOff>
      <xdr:row>291</xdr:row>
      <xdr:rowOff>66675</xdr:rowOff>
    </xdr:to>
    <xdr:graphicFrame macro="">
      <xdr:nvGraphicFramePr>
        <xdr:cNvPr id="81" name="Chart 87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0</xdr:colOff>
      <xdr:row>294</xdr:row>
      <xdr:rowOff>0</xdr:rowOff>
    </xdr:from>
    <xdr:to>
      <xdr:col>5</xdr:col>
      <xdr:colOff>0</xdr:colOff>
      <xdr:row>308</xdr:row>
      <xdr:rowOff>47625</xdr:rowOff>
    </xdr:to>
    <xdr:graphicFrame macro="">
      <xdr:nvGraphicFramePr>
        <xdr:cNvPr id="88" name="Chart 86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5</xdr:col>
      <xdr:colOff>0</xdr:colOff>
      <xdr:row>294</xdr:row>
      <xdr:rowOff>0</xdr:rowOff>
    </xdr:from>
    <xdr:to>
      <xdr:col>10</xdr:col>
      <xdr:colOff>0</xdr:colOff>
      <xdr:row>308</xdr:row>
      <xdr:rowOff>66675</xdr:rowOff>
    </xdr:to>
    <xdr:graphicFrame macro="">
      <xdr:nvGraphicFramePr>
        <xdr:cNvPr id="89" name="Chart 87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10</xdr:col>
      <xdr:colOff>0</xdr:colOff>
      <xdr:row>294</xdr:row>
      <xdr:rowOff>0</xdr:rowOff>
    </xdr:from>
    <xdr:to>
      <xdr:col>15</xdr:col>
      <xdr:colOff>0</xdr:colOff>
      <xdr:row>308</xdr:row>
      <xdr:rowOff>66675</xdr:rowOff>
    </xdr:to>
    <xdr:graphicFrame macro="">
      <xdr:nvGraphicFramePr>
        <xdr:cNvPr id="90" name="Chart 87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0</xdr:colOff>
      <xdr:row>309</xdr:row>
      <xdr:rowOff>0</xdr:rowOff>
    </xdr:from>
    <xdr:to>
      <xdr:col>5</xdr:col>
      <xdr:colOff>0</xdr:colOff>
      <xdr:row>323</xdr:row>
      <xdr:rowOff>47625</xdr:rowOff>
    </xdr:to>
    <xdr:graphicFrame macro="">
      <xdr:nvGraphicFramePr>
        <xdr:cNvPr id="97" name="Chart 86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5</xdr:col>
      <xdr:colOff>0</xdr:colOff>
      <xdr:row>309</xdr:row>
      <xdr:rowOff>0</xdr:rowOff>
    </xdr:from>
    <xdr:to>
      <xdr:col>10</xdr:col>
      <xdr:colOff>0</xdr:colOff>
      <xdr:row>323</xdr:row>
      <xdr:rowOff>66675</xdr:rowOff>
    </xdr:to>
    <xdr:graphicFrame macro="">
      <xdr:nvGraphicFramePr>
        <xdr:cNvPr id="98" name="Chart 87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10</xdr:col>
      <xdr:colOff>0</xdr:colOff>
      <xdr:row>309</xdr:row>
      <xdr:rowOff>0</xdr:rowOff>
    </xdr:from>
    <xdr:to>
      <xdr:col>15</xdr:col>
      <xdr:colOff>0</xdr:colOff>
      <xdr:row>323</xdr:row>
      <xdr:rowOff>66675</xdr:rowOff>
    </xdr:to>
    <xdr:graphicFrame macro="">
      <xdr:nvGraphicFramePr>
        <xdr:cNvPr id="99" name="Chart 87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0</xdr:colOff>
      <xdr:row>358</xdr:row>
      <xdr:rowOff>1</xdr:rowOff>
    </xdr:from>
    <xdr:to>
      <xdr:col>5</xdr:col>
      <xdr:colOff>0</xdr:colOff>
      <xdr:row>372</xdr:row>
      <xdr:rowOff>6351</xdr:rowOff>
    </xdr:to>
    <xdr:graphicFrame macro="">
      <xdr:nvGraphicFramePr>
        <xdr:cNvPr id="104" name="Chart 86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5</xdr:col>
      <xdr:colOff>0</xdr:colOff>
      <xdr:row>358</xdr:row>
      <xdr:rowOff>1</xdr:rowOff>
    </xdr:from>
    <xdr:to>
      <xdr:col>10</xdr:col>
      <xdr:colOff>0</xdr:colOff>
      <xdr:row>372</xdr:row>
      <xdr:rowOff>6351</xdr:rowOff>
    </xdr:to>
    <xdr:graphicFrame macro="">
      <xdr:nvGraphicFramePr>
        <xdr:cNvPr id="105" name="Chart 87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10</xdr:col>
      <xdr:colOff>0</xdr:colOff>
      <xdr:row>358</xdr:row>
      <xdr:rowOff>1</xdr:rowOff>
    </xdr:from>
    <xdr:to>
      <xdr:col>15</xdr:col>
      <xdr:colOff>0</xdr:colOff>
      <xdr:row>372</xdr:row>
      <xdr:rowOff>1</xdr:rowOff>
    </xdr:to>
    <xdr:graphicFrame macro="">
      <xdr:nvGraphicFramePr>
        <xdr:cNvPr id="106" name="Chart 87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0</xdr:colOff>
      <xdr:row>327</xdr:row>
      <xdr:rowOff>0</xdr:rowOff>
    </xdr:from>
    <xdr:to>
      <xdr:col>5</xdr:col>
      <xdr:colOff>0</xdr:colOff>
      <xdr:row>341</xdr:row>
      <xdr:rowOff>47625</xdr:rowOff>
    </xdr:to>
    <xdr:graphicFrame macro="">
      <xdr:nvGraphicFramePr>
        <xdr:cNvPr id="107" name="Chart 86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5</xdr:col>
      <xdr:colOff>0</xdr:colOff>
      <xdr:row>327</xdr:row>
      <xdr:rowOff>0</xdr:rowOff>
    </xdr:from>
    <xdr:to>
      <xdr:col>10</xdr:col>
      <xdr:colOff>0</xdr:colOff>
      <xdr:row>341</xdr:row>
      <xdr:rowOff>47625</xdr:rowOff>
    </xdr:to>
    <xdr:graphicFrame macro="">
      <xdr:nvGraphicFramePr>
        <xdr:cNvPr id="110" name="Chart 86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10</xdr:col>
      <xdr:colOff>0</xdr:colOff>
      <xdr:row>327</xdr:row>
      <xdr:rowOff>0</xdr:rowOff>
    </xdr:from>
    <xdr:to>
      <xdr:col>15</xdr:col>
      <xdr:colOff>0</xdr:colOff>
      <xdr:row>341</xdr:row>
      <xdr:rowOff>47625</xdr:rowOff>
    </xdr:to>
    <xdr:graphicFrame macro="">
      <xdr:nvGraphicFramePr>
        <xdr:cNvPr id="111" name="Chart 86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5</xdr:col>
      <xdr:colOff>0</xdr:colOff>
      <xdr:row>342</xdr:row>
      <xdr:rowOff>0</xdr:rowOff>
    </xdr:from>
    <xdr:to>
      <xdr:col>10</xdr:col>
      <xdr:colOff>0</xdr:colOff>
      <xdr:row>356</xdr:row>
      <xdr:rowOff>47625</xdr:rowOff>
    </xdr:to>
    <xdr:graphicFrame macro="">
      <xdr:nvGraphicFramePr>
        <xdr:cNvPr id="112" name="Chart 86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10</xdr:col>
      <xdr:colOff>0</xdr:colOff>
      <xdr:row>342</xdr:row>
      <xdr:rowOff>0</xdr:rowOff>
    </xdr:from>
    <xdr:to>
      <xdr:col>15</xdr:col>
      <xdr:colOff>0</xdr:colOff>
      <xdr:row>356</xdr:row>
      <xdr:rowOff>47625</xdr:rowOff>
    </xdr:to>
    <xdr:graphicFrame macro="">
      <xdr:nvGraphicFramePr>
        <xdr:cNvPr id="113" name="Chart 86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0</xdr:col>
      <xdr:colOff>0</xdr:colOff>
      <xdr:row>342</xdr:row>
      <xdr:rowOff>0</xdr:rowOff>
    </xdr:from>
    <xdr:to>
      <xdr:col>5</xdr:col>
      <xdr:colOff>0</xdr:colOff>
      <xdr:row>356</xdr:row>
      <xdr:rowOff>47625</xdr:rowOff>
    </xdr:to>
    <xdr:graphicFrame macro="">
      <xdr:nvGraphicFramePr>
        <xdr:cNvPr id="114" name="Chart 86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8"/>
  <sheetViews>
    <sheetView workbookViewId="0">
      <pane xSplit="4" ySplit="2" topLeftCell="E3" activePane="bottomRight" state="frozen"/>
      <selection pane="topRight" activeCell="F1" sqref="F1"/>
      <selection pane="bottomLeft" activeCell="A3" sqref="A3"/>
      <selection pane="bottomRight" activeCell="D23" sqref="D23"/>
    </sheetView>
  </sheetViews>
  <sheetFormatPr defaultColWidth="9.125" defaultRowHeight="11.4" x14ac:dyDescent="0.2"/>
  <cols>
    <col min="1" max="1" width="15" style="13" customWidth="1"/>
    <col min="2" max="2" width="1.875" style="14" customWidth="1"/>
    <col min="3" max="4" width="2.75" style="40" customWidth="1"/>
    <col min="5" max="6" width="5.625" style="41" customWidth="1"/>
    <col min="7" max="7" width="5.625" style="12" customWidth="1"/>
    <col min="8" max="34" width="5.625" style="13" customWidth="1"/>
    <col min="35" max="35" width="2.875" style="13" customWidth="1"/>
    <col min="36" max="37" width="7.375" style="13" customWidth="1"/>
    <col min="38" max="38" width="3" style="13" customWidth="1"/>
    <col min="39" max="39" width="6.75" style="12" customWidth="1"/>
    <col min="40" max="16384" width="9.125" style="13"/>
  </cols>
  <sheetData>
    <row r="1" spans="1:39" ht="12" x14ac:dyDescent="0.25">
      <c r="A1" s="8" t="s">
        <v>50</v>
      </c>
      <c r="B1" s="45"/>
      <c r="C1" s="10"/>
      <c r="D1" s="10"/>
      <c r="E1" s="11"/>
      <c r="F1" s="11"/>
    </row>
    <row r="2" spans="1:39" s="74" customFormat="1" ht="17.399999999999999" x14ac:dyDescent="0.25">
      <c r="A2" s="74" t="s">
        <v>21</v>
      </c>
      <c r="B2" s="75"/>
      <c r="C2" s="76" t="s">
        <v>42</v>
      </c>
      <c r="D2" s="76" t="s">
        <v>49</v>
      </c>
      <c r="E2" s="77">
        <v>1994</v>
      </c>
      <c r="F2" s="77">
        <v>1995</v>
      </c>
      <c r="G2" s="78">
        <v>1996</v>
      </c>
      <c r="H2" s="78">
        <v>1997</v>
      </c>
      <c r="I2" s="78">
        <v>1998</v>
      </c>
      <c r="J2" s="78">
        <v>1999</v>
      </c>
      <c r="K2" s="78">
        <v>2000</v>
      </c>
      <c r="L2" s="78">
        <v>2001</v>
      </c>
      <c r="M2" s="78">
        <v>2002</v>
      </c>
      <c r="N2" s="78">
        <v>2003</v>
      </c>
      <c r="O2" s="78">
        <v>2004</v>
      </c>
      <c r="P2" s="78">
        <v>2005</v>
      </c>
      <c r="Q2" s="78">
        <v>2006</v>
      </c>
      <c r="R2" s="78">
        <v>2007</v>
      </c>
      <c r="S2" s="78">
        <v>2008</v>
      </c>
      <c r="T2" s="78">
        <v>2009</v>
      </c>
      <c r="U2" s="78">
        <v>2010</v>
      </c>
      <c r="V2" s="78">
        <v>2011</v>
      </c>
      <c r="W2" s="78">
        <v>2012</v>
      </c>
      <c r="X2" s="78">
        <v>2013</v>
      </c>
      <c r="Y2" s="78">
        <v>2014</v>
      </c>
      <c r="Z2" s="78">
        <v>2015</v>
      </c>
      <c r="AA2" s="78">
        <v>2016</v>
      </c>
      <c r="AB2" s="78">
        <v>2017</v>
      </c>
      <c r="AC2" s="78">
        <v>2018</v>
      </c>
      <c r="AD2" s="78">
        <v>2019</v>
      </c>
      <c r="AE2" s="78">
        <v>2020</v>
      </c>
      <c r="AF2" s="78">
        <v>2021</v>
      </c>
      <c r="AG2" s="78">
        <v>2022</v>
      </c>
      <c r="AH2" s="78">
        <v>2023</v>
      </c>
      <c r="AJ2" s="78" t="s">
        <v>88</v>
      </c>
      <c r="AK2" s="79" t="s">
        <v>89</v>
      </c>
      <c r="AL2" s="79"/>
      <c r="AM2" s="81" t="s">
        <v>41</v>
      </c>
    </row>
    <row r="3" spans="1:39" s="22" customFormat="1" x14ac:dyDescent="0.2">
      <c r="A3" s="14" t="s">
        <v>48</v>
      </c>
      <c r="B3" s="14" t="s">
        <v>54</v>
      </c>
      <c r="C3" s="18" t="s">
        <v>45</v>
      </c>
      <c r="D3" s="18" t="s">
        <v>47</v>
      </c>
      <c r="E3" s="19"/>
      <c r="F3" s="19"/>
      <c r="G3" s="32">
        <v>1.70442168976223</v>
      </c>
      <c r="H3" s="32">
        <v>2.2602353337109302</v>
      </c>
      <c r="I3" s="32">
        <v>1.74454684706504</v>
      </c>
      <c r="J3" s="32">
        <v>3.2129519868481302</v>
      </c>
      <c r="K3" s="32">
        <v>2.9846512334639201</v>
      </c>
      <c r="L3" s="32">
        <v>2.1643041501452398</v>
      </c>
      <c r="M3" s="32">
        <v>2.22437213268985</v>
      </c>
      <c r="N3" s="32">
        <v>5.19086918661338</v>
      </c>
      <c r="O3" s="32">
        <v>5.8620099687333003</v>
      </c>
      <c r="P3" s="32">
        <v>4.0468672951418201</v>
      </c>
      <c r="Q3" s="32">
        <v>1.2511669499176299</v>
      </c>
      <c r="R3" s="32">
        <v>4.0509117078274404</v>
      </c>
      <c r="S3" s="32">
        <v>2.7587407400485802</v>
      </c>
      <c r="T3" s="32">
        <v>3.0104321540842802</v>
      </c>
      <c r="U3" s="32">
        <v>3.6594881725249002</v>
      </c>
      <c r="V3" s="32">
        <v>4.3043828859393498</v>
      </c>
      <c r="W3" s="32">
        <v>4.2207134921573504</v>
      </c>
      <c r="X3" s="32">
        <v>4.0117746052209098</v>
      </c>
      <c r="Y3" s="32">
        <v>3.1824851360856901</v>
      </c>
      <c r="Z3" s="32">
        <v>4.9382821794637204</v>
      </c>
      <c r="AA3" s="32">
        <v>4.1402053812507704</v>
      </c>
      <c r="AB3" s="32">
        <v>5.9450735136240702</v>
      </c>
      <c r="AC3" s="32">
        <v>3.3194226954761299</v>
      </c>
      <c r="AD3" s="32">
        <v>6.0745962820091002</v>
      </c>
      <c r="AE3" s="32">
        <v>5.5981790752656204</v>
      </c>
      <c r="AF3" s="32">
        <v>5.9697413405601401</v>
      </c>
      <c r="AG3" s="32">
        <v>5.6685697222485496</v>
      </c>
      <c r="AH3" s="32">
        <v>4.0445355788811703</v>
      </c>
      <c r="AJ3" s="21">
        <f>AVERAGE(G3:AH3)</f>
        <v>3.8408546941699724</v>
      </c>
      <c r="AK3" s="21">
        <f>STDEV(G3:AH3)</f>
        <v>1.4325565552584174</v>
      </c>
      <c r="AL3" s="46"/>
      <c r="AM3" s="62" t="s">
        <v>0</v>
      </c>
    </row>
    <row r="4" spans="1:39" x14ac:dyDescent="0.2">
      <c r="A4" s="23" t="s">
        <v>52</v>
      </c>
      <c r="B4" s="24"/>
      <c r="C4" s="25"/>
      <c r="D4" s="25"/>
      <c r="E4" s="19"/>
      <c r="F4" s="19"/>
      <c r="G4" s="32">
        <v>0.51291480233122799</v>
      </c>
      <c r="H4" s="32">
        <v>0.62935682708298601</v>
      </c>
      <c r="I4" s="32">
        <v>0.36375839144698402</v>
      </c>
      <c r="J4" s="32">
        <v>1.00531856139941</v>
      </c>
      <c r="K4" s="32">
        <v>0.79451246111515395</v>
      </c>
      <c r="L4" s="32">
        <v>0.64706919278633401</v>
      </c>
      <c r="M4" s="32">
        <v>0.56534422446680699</v>
      </c>
      <c r="N4" s="32">
        <v>1.5759664657632899</v>
      </c>
      <c r="O4" s="32">
        <v>1.7339330308168399</v>
      </c>
      <c r="P4" s="32">
        <v>1.2195533378193399</v>
      </c>
      <c r="Q4" s="32">
        <v>0.32505767731288598</v>
      </c>
      <c r="R4" s="32">
        <v>1.3488028791790201</v>
      </c>
      <c r="S4" s="32">
        <v>0.86131124825344296</v>
      </c>
      <c r="T4" s="32">
        <v>0.97764536135810798</v>
      </c>
      <c r="U4" s="32">
        <v>1.1803844231762399</v>
      </c>
      <c r="V4" s="32">
        <v>1.4700689963237901</v>
      </c>
      <c r="W4" s="32">
        <v>1.41949665803873</v>
      </c>
      <c r="X4" s="32">
        <v>1.3840435091268299</v>
      </c>
      <c r="Y4" s="32">
        <v>1.09015117944819</v>
      </c>
      <c r="Z4" s="32">
        <v>1.7293913819498901</v>
      </c>
      <c r="AA4" s="32">
        <v>1.4033875059343699</v>
      </c>
      <c r="AB4" s="32">
        <v>2.1081232386368298</v>
      </c>
      <c r="AC4" s="32">
        <v>1.1265638905772499</v>
      </c>
      <c r="AD4" s="32">
        <v>2.10424913173311</v>
      </c>
      <c r="AE4" s="32">
        <v>1.95133079175084</v>
      </c>
      <c r="AF4" s="32">
        <v>2.0637510905112402</v>
      </c>
      <c r="AG4" s="32">
        <v>1.9443572875081601</v>
      </c>
      <c r="AH4" s="32">
        <v>1.3764714138562599</v>
      </c>
      <c r="AM4" s="59"/>
    </row>
    <row r="5" spans="1:39" x14ac:dyDescent="0.2">
      <c r="A5" s="23" t="s">
        <v>53</v>
      </c>
      <c r="B5" s="24"/>
      <c r="C5" s="25"/>
      <c r="D5" s="25"/>
      <c r="E5" s="47"/>
      <c r="F5" s="47"/>
      <c r="G5" s="48">
        <v>6.2727754523387604</v>
      </c>
      <c r="H5" s="48">
        <v>8.9836063461674094</v>
      </c>
      <c r="I5" s="48">
        <v>8.4499895532809806</v>
      </c>
      <c r="J5" s="48">
        <v>11.688643189173501</v>
      </c>
      <c r="K5" s="48">
        <v>12.320540189769099</v>
      </c>
      <c r="L5" s="48">
        <v>8.0586231114115492</v>
      </c>
      <c r="M5" s="48">
        <v>9.3579338285027802</v>
      </c>
      <c r="N5" s="48">
        <v>19.370696378474801</v>
      </c>
      <c r="O5" s="48">
        <v>22.809399094960298</v>
      </c>
      <c r="P5" s="48">
        <v>15.1358395896114</v>
      </c>
      <c r="Q5" s="48">
        <v>5.0886517639318303</v>
      </c>
      <c r="R5" s="48">
        <v>13.9999709224569</v>
      </c>
      <c r="S5" s="48">
        <v>10.000432579982499</v>
      </c>
      <c r="T5" s="48">
        <v>10.6404431016133</v>
      </c>
      <c r="U5" s="48">
        <v>12.9587444880707</v>
      </c>
      <c r="V5" s="48">
        <v>14.628983538283499</v>
      </c>
      <c r="W5" s="48">
        <v>14.508055700223</v>
      </c>
      <c r="X5" s="48">
        <v>13.5059840269963</v>
      </c>
      <c r="Y5" s="48">
        <v>10.7564774981103</v>
      </c>
      <c r="Z5" s="48">
        <v>16.4895260719798</v>
      </c>
      <c r="AA5" s="48">
        <v>14.126712771668901</v>
      </c>
      <c r="AB5" s="48">
        <v>19.624321996005701</v>
      </c>
      <c r="AC5" s="48">
        <v>11.3026944479317</v>
      </c>
      <c r="AD5" s="48">
        <v>20.3823545053299</v>
      </c>
      <c r="AE5" s="48">
        <v>18.685219935730501</v>
      </c>
      <c r="AF5" s="48">
        <v>20.077284796695501</v>
      </c>
      <c r="AG5" s="48">
        <v>19.153222392504802</v>
      </c>
      <c r="AH5" s="48">
        <v>13.756727620669301</v>
      </c>
      <c r="AM5" s="59"/>
    </row>
    <row r="6" spans="1:39" s="73" customFormat="1" x14ac:dyDescent="0.2">
      <c r="A6" s="73" t="s">
        <v>22</v>
      </c>
      <c r="B6" s="72" t="s">
        <v>54</v>
      </c>
      <c r="C6" s="85" t="s">
        <v>45</v>
      </c>
      <c r="D6" s="85" t="s">
        <v>47</v>
      </c>
      <c r="E6" s="86">
        <v>1.8075731738337599</v>
      </c>
      <c r="F6" s="86">
        <v>1.47548310130167</v>
      </c>
      <c r="G6" s="115">
        <v>1.56635469563952</v>
      </c>
      <c r="H6" s="115">
        <v>1.5434626840757699</v>
      </c>
      <c r="I6" s="115">
        <v>1.9361639335800001</v>
      </c>
      <c r="J6" s="115">
        <v>1.6698133434933899</v>
      </c>
      <c r="K6" s="115">
        <v>1.7208410343085501</v>
      </c>
      <c r="L6" s="115">
        <v>1.07555235218409</v>
      </c>
      <c r="M6" s="115">
        <v>1.5114108320467601</v>
      </c>
      <c r="N6" s="115">
        <v>1.25978660512944</v>
      </c>
      <c r="O6" s="115">
        <v>1.3941656953494199</v>
      </c>
      <c r="P6" s="115">
        <v>1.2430999710280299</v>
      </c>
      <c r="Q6" s="115">
        <v>0.91046848671068303</v>
      </c>
      <c r="R6" s="115">
        <v>1.06637023222773</v>
      </c>
      <c r="S6" s="115">
        <v>1.1156021140204599</v>
      </c>
      <c r="T6" s="115">
        <v>1.67378732974483</v>
      </c>
      <c r="U6" s="115">
        <v>1.3115695233760101</v>
      </c>
      <c r="V6" s="115">
        <v>1.26985573854078</v>
      </c>
      <c r="W6" s="115">
        <v>1.3666696313145901</v>
      </c>
      <c r="X6" s="115">
        <v>0.98106047280758302</v>
      </c>
      <c r="Y6" s="115">
        <v>1.1805390084288301</v>
      </c>
      <c r="Z6" s="115">
        <v>1.0028880818574999</v>
      </c>
      <c r="AA6" s="115">
        <v>0.907713085271044</v>
      </c>
      <c r="AB6" s="115">
        <v>1.1473290121140001</v>
      </c>
      <c r="AC6" s="115">
        <v>1.0891203980000801</v>
      </c>
      <c r="AD6" s="115">
        <v>1.0007674562254401</v>
      </c>
      <c r="AE6" s="115">
        <v>1.01675074352251</v>
      </c>
      <c r="AF6" s="115">
        <v>0.760100898516054</v>
      </c>
      <c r="AG6" s="115">
        <v>1.0432897709008899</v>
      </c>
      <c r="AH6" s="115">
        <v>0.73248635207457402</v>
      </c>
      <c r="AJ6" s="88">
        <f>AVERAGE(G6:AH6)</f>
        <v>1.2320364100888772</v>
      </c>
      <c r="AK6" s="88">
        <f>STDEV(G6:AH6)</f>
        <v>0.30361687686689071</v>
      </c>
      <c r="AL6" s="116"/>
      <c r="AM6" s="90" t="s">
        <v>1</v>
      </c>
    </row>
    <row r="7" spans="1:39" s="92" customFormat="1" x14ac:dyDescent="0.2">
      <c r="B7" s="93"/>
      <c r="C7" s="94"/>
      <c r="D7" s="94"/>
      <c r="E7" s="86">
        <v>1.04314269790341</v>
      </c>
      <c r="F7" s="86">
        <v>0.95791168536284399</v>
      </c>
      <c r="G7" s="115">
        <v>1.0060002087031299</v>
      </c>
      <c r="H7" s="115">
        <v>1.03283098111953</v>
      </c>
      <c r="I7" s="115">
        <v>1.32317453505047</v>
      </c>
      <c r="J7" s="115">
        <v>1.16762861404178</v>
      </c>
      <c r="K7" s="115">
        <v>1.2141861564716601</v>
      </c>
      <c r="L7" s="115">
        <v>0.75574705743530601</v>
      </c>
      <c r="M7" s="115">
        <v>1.06963781378781</v>
      </c>
      <c r="N7" s="115">
        <v>0.89914342253455903</v>
      </c>
      <c r="O7" s="115">
        <v>0.99735976608683896</v>
      </c>
      <c r="P7" s="115">
        <v>0.87602599541784298</v>
      </c>
      <c r="Q7" s="115">
        <v>0.64213477738323499</v>
      </c>
      <c r="R7" s="115">
        <v>0.75645872640560397</v>
      </c>
      <c r="S7" s="115">
        <v>0.79849469911224702</v>
      </c>
      <c r="T7" s="115">
        <v>1.1845518002173301</v>
      </c>
      <c r="U7" s="115">
        <v>0.91174257342852705</v>
      </c>
      <c r="V7" s="115">
        <v>0.87118012256162602</v>
      </c>
      <c r="W7" s="115">
        <v>0.95448380649299303</v>
      </c>
      <c r="X7" s="115">
        <v>0.67990379817037105</v>
      </c>
      <c r="Y7" s="115">
        <v>0.84266106302061095</v>
      </c>
      <c r="Z7" s="115">
        <v>0.71710769232300298</v>
      </c>
      <c r="AA7" s="115">
        <v>0.65058666313097602</v>
      </c>
      <c r="AB7" s="115">
        <v>0.81380380630882698</v>
      </c>
      <c r="AC7" s="115">
        <v>0.76855441862713803</v>
      </c>
      <c r="AD7" s="115">
        <v>0.70970854702229302</v>
      </c>
      <c r="AE7" s="115">
        <v>0.723716098736647</v>
      </c>
      <c r="AF7" s="115">
        <v>0.533282432916242</v>
      </c>
      <c r="AG7" s="115">
        <v>0.73666474155563899</v>
      </c>
      <c r="AH7" s="115">
        <v>0.51630497350257298</v>
      </c>
      <c r="AM7" s="96"/>
    </row>
    <row r="8" spans="1:39" s="92" customFormat="1" x14ac:dyDescent="0.2">
      <c r="B8" s="93"/>
      <c r="C8" s="94"/>
      <c r="D8" s="94"/>
      <c r="E8" s="86">
        <v>3.19763468897147</v>
      </c>
      <c r="F8" s="86">
        <v>2.2877268534266002</v>
      </c>
      <c r="G8" s="115">
        <v>2.45596130404045</v>
      </c>
      <c r="H8" s="115">
        <v>2.31613045918473</v>
      </c>
      <c r="I8" s="115">
        <v>2.8439165224733598</v>
      </c>
      <c r="J8" s="115">
        <v>2.3942948651708802</v>
      </c>
      <c r="K8" s="115">
        <v>2.4450058297695101</v>
      </c>
      <c r="L8" s="115">
        <v>1.53331336964541</v>
      </c>
      <c r="M8" s="115">
        <v>2.1406783317532101</v>
      </c>
      <c r="N8" s="115">
        <v>1.76836442382026</v>
      </c>
      <c r="O8" s="115">
        <v>1.95298282526574</v>
      </c>
      <c r="P8" s="115">
        <v>1.7674925769978</v>
      </c>
      <c r="Q8" s="115">
        <v>1.29236711524506</v>
      </c>
      <c r="R8" s="115">
        <v>1.50559617314809</v>
      </c>
      <c r="S8" s="115">
        <v>1.56110105614257</v>
      </c>
      <c r="T8" s="115">
        <v>2.3717600816308302</v>
      </c>
      <c r="U8" s="115">
        <v>1.8912745742160399</v>
      </c>
      <c r="V8" s="115">
        <v>1.8560107037406299</v>
      </c>
      <c r="W8" s="115">
        <v>1.9618557653152999</v>
      </c>
      <c r="X8" s="115">
        <v>1.4179435992965199</v>
      </c>
      <c r="Y8" s="115">
        <v>1.65667871211361</v>
      </c>
      <c r="Z8" s="115">
        <v>1.40440748568442</v>
      </c>
      <c r="AA8" s="115">
        <v>1.2679177712233201</v>
      </c>
      <c r="AB8" s="115">
        <v>1.62040124086407</v>
      </c>
      <c r="AC8" s="115">
        <v>1.5459567185834899</v>
      </c>
      <c r="AD8" s="115">
        <v>1.4130800724302299</v>
      </c>
      <c r="AE8" s="115">
        <v>1.4303587760468399</v>
      </c>
      <c r="AF8" s="115">
        <v>1.0840424318633299</v>
      </c>
      <c r="AG8" s="115">
        <v>1.4797844336850901</v>
      </c>
      <c r="AH8" s="115">
        <v>1.0398705177468599</v>
      </c>
      <c r="AM8" s="96"/>
    </row>
    <row r="9" spans="1:39" x14ac:dyDescent="0.2">
      <c r="A9" s="13" t="s">
        <v>23</v>
      </c>
      <c r="B9" s="14" t="s">
        <v>54</v>
      </c>
      <c r="C9" s="18" t="s">
        <v>45</v>
      </c>
      <c r="D9" s="18" t="s">
        <v>45</v>
      </c>
      <c r="E9" s="19">
        <v>0.505440398977831</v>
      </c>
      <c r="F9" s="19">
        <v>0.29988238562749803</v>
      </c>
      <c r="G9" s="32">
        <v>0.47161953179344901</v>
      </c>
      <c r="H9" s="32">
        <v>0.39012703958767397</v>
      </c>
      <c r="I9" s="32">
        <v>0.39604107890464402</v>
      </c>
      <c r="J9" s="32">
        <v>0.37140704371702299</v>
      </c>
      <c r="K9" s="32">
        <v>0.34371181359678599</v>
      </c>
      <c r="L9" s="32">
        <v>0.31977418263131901</v>
      </c>
      <c r="M9" s="32">
        <v>0.34897349368744601</v>
      </c>
      <c r="N9" s="32">
        <v>0.32379403036583498</v>
      </c>
      <c r="O9" s="32">
        <v>0.34898598258036101</v>
      </c>
      <c r="P9" s="32">
        <v>0.41716049655964699</v>
      </c>
      <c r="Q9" s="32">
        <v>0.28210619677100501</v>
      </c>
      <c r="R9" s="32">
        <v>0.25586516577342899</v>
      </c>
      <c r="S9" s="32">
        <v>0.31430286858041201</v>
      </c>
      <c r="T9" s="32">
        <v>0.364298458442471</v>
      </c>
      <c r="U9" s="32">
        <v>0.253502572001926</v>
      </c>
      <c r="V9" s="32">
        <v>0.268677854215227</v>
      </c>
      <c r="W9" s="32">
        <v>0.288463705719606</v>
      </c>
      <c r="X9" s="32">
        <v>0.23215085550865799</v>
      </c>
      <c r="Y9" s="32">
        <v>0.421500449562976</v>
      </c>
      <c r="Z9" s="32">
        <v>0.26838763037045399</v>
      </c>
      <c r="AA9" s="32">
        <v>0.273555650871601</v>
      </c>
      <c r="AB9" s="32">
        <v>0.29525351634233499</v>
      </c>
      <c r="AC9" s="32">
        <v>0.29434284873174099</v>
      </c>
      <c r="AD9" s="32">
        <v>0.30846587064035802</v>
      </c>
      <c r="AE9" s="32">
        <v>0.25457931829216601</v>
      </c>
      <c r="AF9" s="32">
        <v>0.208737090337482</v>
      </c>
      <c r="AG9" s="32">
        <v>0.34755281888369099</v>
      </c>
      <c r="AH9" s="32">
        <v>0.297724670659965</v>
      </c>
      <c r="AJ9" s="21">
        <f>AVERAGE(G9:AH9)</f>
        <v>0.32003793696891752</v>
      </c>
      <c r="AK9" s="21">
        <f>STDEV(G9:AH9)</f>
        <v>6.2592511964938174E-2</v>
      </c>
      <c r="AL9" s="46"/>
      <c r="AM9" s="60" t="s">
        <v>2</v>
      </c>
    </row>
    <row r="10" spans="1:39" s="30" customFormat="1" x14ac:dyDescent="0.2">
      <c r="B10" s="24"/>
      <c r="C10" s="25"/>
      <c r="D10" s="25"/>
      <c r="E10" s="19">
        <v>0.17645385612145001</v>
      </c>
      <c r="F10" s="19">
        <v>0.13026441210192499</v>
      </c>
      <c r="G10" s="32">
        <v>0.21118933821661101</v>
      </c>
      <c r="H10" s="32">
        <v>0.1801038308364</v>
      </c>
      <c r="I10" s="32">
        <v>0.18525794902714901</v>
      </c>
      <c r="J10" s="32">
        <v>0.173759327229629</v>
      </c>
      <c r="K10" s="32">
        <v>0.16350342533294401</v>
      </c>
      <c r="L10" s="32">
        <v>0.15093576267258399</v>
      </c>
      <c r="M10" s="32">
        <v>0.16532049242243399</v>
      </c>
      <c r="N10" s="32">
        <v>0.15379270400733699</v>
      </c>
      <c r="O10" s="32">
        <v>0.16601144728641501</v>
      </c>
      <c r="P10" s="32">
        <v>0.20016243260300601</v>
      </c>
      <c r="Q10" s="32">
        <v>0.13397004012786901</v>
      </c>
      <c r="R10" s="32">
        <v>0.121922914761645</v>
      </c>
      <c r="S10" s="32">
        <v>0.15150322209696801</v>
      </c>
      <c r="T10" s="32">
        <v>0.17402260098538</v>
      </c>
      <c r="U10" s="32">
        <v>0.121753129498806</v>
      </c>
      <c r="V10" s="32">
        <v>0.12663163152057999</v>
      </c>
      <c r="W10" s="32">
        <v>0.135972742996775</v>
      </c>
      <c r="X10" s="32">
        <v>0.110086494278064</v>
      </c>
      <c r="Y10" s="32">
        <v>0.20273959089362401</v>
      </c>
      <c r="Z10" s="32">
        <v>0.128877501421299</v>
      </c>
      <c r="AA10" s="32">
        <v>0.13157970465298999</v>
      </c>
      <c r="AB10" s="32">
        <v>0.14118646700204701</v>
      </c>
      <c r="AC10" s="32">
        <v>0.14016124497252899</v>
      </c>
      <c r="AD10" s="32">
        <v>0.146708453091247</v>
      </c>
      <c r="AE10" s="32">
        <v>0.120665205419452</v>
      </c>
      <c r="AF10" s="32">
        <v>9.7145638908208695E-2</v>
      </c>
      <c r="AG10" s="32">
        <v>0.16028448608687201</v>
      </c>
      <c r="AH10" s="32">
        <v>0.13824353644765999</v>
      </c>
      <c r="AM10" s="59"/>
    </row>
    <row r="11" spans="1:39" s="30" customFormat="1" x14ac:dyDescent="0.2">
      <c r="B11" s="24"/>
      <c r="C11" s="25"/>
      <c r="D11" s="25"/>
      <c r="E11" s="19">
        <v>1.46045480676585</v>
      </c>
      <c r="F11" s="19">
        <v>0.65750400631232198</v>
      </c>
      <c r="G11" s="32">
        <v>0.99957425043296799</v>
      </c>
      <c r="H11" s="32">
        <v>0.79689061864326305</v>
      </c>
      <c r="I11" s="32">
        <v>0.79639515361273305</v>
      </c>
      <c r="J11" s="32">
        <v>0.74662030288633396</v>
      </c>
      <c r="K11" s="32">
        <v>0.67713384793463305</v>
      </c>
      <c r="L11" s="32">
        <v>0.63584014925810095</v>
      </c>
      <c r="M11" s="32">
        <v>0.69096896813259201</v>
      </c>
      <c r="N11" s="32">
        <v>0.63888123420645104</v>
      </c>
      <c r="O11" s="32">
        <v>0.68745584604529997</v>
      </c>
      <c r="P11" s="32">
        <v>0.81358433424956</v>
      </c>
      <c r="Q11" s="32">
        <v>0.55647431756858801</v>
      </c>
      <c r="R11" s="32">
        <v>0.50253657250508199</v>
      </c>
      <c r="S11" s="32">
        <v>0.60920234801859596</v>
      </c>
      <c r="T11" s="32">
        <v>0.71418033984353402</v>
      </c>
      <c r="U11" s="32">
        <v>0.49319442856018503</v>
      </c>
      <c r="V11" s="32">
        <v>0.53482003282102197</v>
      </c>
      <c r="W11" s="32">
        <v>0.574144137149872</v>
      </c>
      <c r="X11" s="32">
        <v>0.458676096791927</v>
      </c>
      <c r="Y11" s="32">
        <v>0.81974375813281397</v>
      </c>
      <c r="Z11" s="32">
        <v>0.52246149707487699</v>
      </c>
      <c r="AA11" s="32">
        <v>0.53143657904816</v>
      </c>
      <c r="AB11" s="32">
        <v>0.57775105936742299</v>
      </c>
      <c r="AC11" s="32">
        <v>0.578658304172469</v>
      </c>
      <c r="AD11" s="32">
        <v>0.60774352092007</v>
      </c>
      <c r="AE11" s="32">
        <v>0.50327425754980804</v>
      </c>
      <c r="AF11" s="32">
        <v>0.42144545962320301</v>
      </c>
      <c r="AG11" s="32">
        <v>0.71044179348418002</v>
      </c>
      <c r="AH11" s="32">
        <v>0.60347654762967595</v>
      </c>
      <c r="AM11" s="59"/>
    </row>
    <row r="12" spans="1:39" s="73" customFormat="1" x14ac:dyDescent="0.2">
      <c r="A12" s="73" t="s">
        <v>24</v>
      </c>
      <c r="B12" s="72" t="s">
        <v>54</v>
      </c>
      <c r="C12" s="85" t="s">
        <v>44</v>
      </c>
      <c r="D12" s="85" t="s">
        <v>47</v>
      </c>
      <c r="E12" s="86">
        <v>0.13688834214068099</v>
      </c>
      <c r="F12" s="86">
        <v>7.2008208247032301E-2</v>
      </c>
      <c r="G12" s="87">
        <v>6.0469962522340902E-2</v>
      </c>
      <c r="H12" s="87">
        <v>9.6171839984986005E-2</v>
      </c>
      <c r="I12" s="87">
        <v>0.11191637960022401</v>
      </c>
      <c r="J12" s="87">
        <v>9.0436231759411706E-2</v>
      </c>
      <c r="K12" s="87">
        <v>8.6921137098479997E-2</v>
      </c>
      <c r="L12" s="87">
        <v>9.79162902442276E-2</v>
      </c>
      <c r="M12" s="87">
        <v>7.6998575061944602E-2</v>
      </c>
      <c r="N12" s="87">
        <v>2.4752133586661802E-2</v>
      </c>
      <c r="O12" s="87">
        <v>6.5559459398711106E-2</v>
      </c>
      <c r="P12" s="87">
        <v>9.5574173102244198E-2</v>
      </c>
      <c r="Q12" s="87">
        <v>7.5158055422612599E-2</v>
      </c>
      <c r="R12" s="87">
        <v>6.1283206727259003E-2</v>
      </c>
      <c r="S12" s="87">
        <v>5.6862121438517703E-2</v>
      </c>
      <c r="T12" s="87">
        <v>9.9997372067413007E-2</v>
      </c>
      <c r="U12" s="87">
        <v>8.0756693783651703E-2</v>
      </c>
      <c r="V12" s="87">
        <v>0.111975379489965</v>
      </c>
      <c r="W12" s="87">
        <v>6.5963539563590606E-2</v>
      </c>
      <c r="X12" s="87">
        <v>6.8571038934509193E-2</v>
      </c>
      <c r="Y12" s="87">
        <v>9.1455187221061204E-2</v>
      </c>
      <c r="Z12" s="87">
        <v>7.6641165212540302E-2</v>
      </c>
      <c r="AA12" s="87">
        <v>6.2912104909228994E-2</v>
      </c>
      <c r="AB12" s="87">
        <v>7.7951706511648206E-2</v>
      </c>
      <c r="AC12" s="87">
        <v>8.3800227528442198E-2</v>
      </c>
      <c r="AD12" s="87">
        <v>5.4081518261574799E-2</v>
      </c>
      <c r="AE12" s="87">
        <v>7.2361745334362307E-2</v>
      </c>
      <c r="AF12" s="87">
        <v>4.4707802631235298E-2</v>
      </c>
      <c r="AG12" s="87">
        <v>8.6487102253218498E-2</v>
      </c>
      <c r="AH12" s="87">
        <v>5.8113939153383101E-2</v>
      </c>
      <c r="AJ12" s="88">
        <f>AVERAGE(G12:AH12)</f>
        <v>7.6278431742980199E-2</v>
      </c>
      <c r="AK12" s="88">
        <f>STDEV(G12:AH12)</f>
        <v>2.0067997738823947E-2</v>
      </c>
      <c r="AL12" s="116"/>
      <c r="AM12" s="90" t="s">
        <v>3</v>
      </c>
    </row>
    <row r="13" spans="1:39" s="97" customFormat="1" x14ac:dyDescent="0.2">
      <c r="B13" s="98"/>
      <c r="C13" s="99"/>
      <c r="D13" s="99"/>
      <c r="E13" s="86">
        <v>2.4499499783281801E-3</v>
      </c>
      <c r="F13" s="86">
        <v>1.44931398768364E-3</v>
      </c>
      <c r="G13" s="87">
        <v>1.2338325954695699E-3</v>
      </c>
      <c r="H13" s="87">
        <v>1.9622075503810299E-3</v>
      </c>
      <c r="I13" s="87">
        <v>2.2932400551226601E-3</v>
      </c>
      <c r="J13" s="87">
        <v>1.8534861148421201E-3</v>
      </c>
      <c r="K13" s="87">
        <v>1.7818685475873E-3</v>
      </c>
      <c r="L13" s="87">
        <v>1.9958073286774798E-3</v>
      </c>
      <c r="M13" s="87">
        <v>1.5749653502800101E-3</v>
      </c>
      <c r="N13" s="87">
        <v>5.0764965008770198E-4</v>
      </c>
      <c r="O13" s="87">
        <v>1.34352717336126E-3</v>
      </c>
      <c r="P13" s="87">
        <v>1.9543510530339999E-3</v>
      </c>
      <c r="Q13" s="87">
        <v>1.5373614855209699E-3</v>
      </c>
      <c r="R13" s="87">
        <v>1.2573240796293101E-3</v>
      </c>
      <c r="S13" s="87">
        <v>1.1672571253812001E-3</v>
      </c>
      <c r="T13" s="87">
        <v>2.0465730675704201E-3</v>
      </c>
      <c r="U13" s="87">
        <v>1.6541590748286E-3</v>
      </c>
      <c r="V13" s="87">
        <v>2.28818107538281E-3</v>
      </c>
      <c r="W13" s="87">
        <v>1.3496707112461599E-3</v>
      </c>
      <c r="X13" s="87">
        <v>1.4056501644248401E-3</v>
      </c>
      <c r="Y13" s="87">
        <v>1.8778305351679801E-3</v>
      </c>
      <c r="Z13" s="87">
        <v>1.57407967292636E-3</v>
      </c>
      <c r="AA13" s="87">
        <v>1.29166406717304E-3</v>
      </c>
      <c r="AB13" s="87">
        <v>1.59898769483772E-3</v>
      </c>
      <c r="AC13" s="87">
        <v>1.7205045876268199E-3</v>
      </c>
      <c r="AD13" s="87">
        <v>1.1125770490810799E-3</v>
      </c>
      <c r="AE13" s="87">
        <v>1.48727601325491E-3</v>
      </c>
      <c r="AF13" s="87">
        <v>9.1960821738699895E-4</v>
      </c>
      <c r="AG13" s="87">
        <v>1.77658153168588E-3</v>
      </c>
      <c r="AH13" s="87">
        <v>1.1933466444551399E-3</v>
      </c>
      <c r="AM13" s="101"/>
    </row>
    <row r="14" spans="1:39" s="97" customFormat="1" x14ac:dyDescent="0.2">
      <c r="B14" s="98"/>
      <c r="C14" s="99"/>
      <c r="D14" s="99"/>
      <c r="E14" s="86">
        <v>1.45289918520633</v>
      </c>
      <c r="F14" s="86">
        <v>0.51886748005390104</v>
      </c>
      <c r="G14" s="87">
        <v>0.41408363416085098</v>
      </c>
      <c r="H14" s="87">
        <v>0.65910717484464498</v>
      </c>
      <c r="I14" s="87">
        <v>0.75534295523671102</v>
      </c>
      <c r="J14" s="87">
        <v>0.60953700021514701</v>
      </c>
      <c r="K14" s="87">
        <v>0.58526370918555304</v>
      </c>
      <c r="L14" s="87">
        <v>0.67357734097130695</v>
      </c>
      <c r="M14" s="87">
        <v>0.52262292311134395</v>
      </c>
      <c r="N14" s="87">
        <v>0.166161007871099</v>
      </c>
      <c r="O14" s="87">
        <v>0.44167546295863902</v>
      </c>
      <c r="P14" s="87">
        <v>0.64939794741358103</v>
      </c>
      <c r="Q14" s="87">
        <v>0.51003890597311896</v>
      </c>
      <c r="R14" s="87">
        <v>0.41110239194688197</v>
      </c>
      <c r="S14" s="87">
        <v>0.38056292105870798</v>
      </c>
      <c r="T14" s="87">
        <v>0.67719698415207197</v>
      </c>
      <c r="U14" s="87">
        <v>0.54516119959406795</v>
      </c>
      <c r="V14" s="87">
        <v>0.76284387737197101</v>
      </c>
      <c r="W14" s="87">
        <v>0.447113378927531</v>
      </c>
      <c r="X14" s="87">
        <v>0.46153931540766102</v>
      </c>
      <c r="Y14" s="87">
        <v>0.61176553137926604</v>
      </c>
      <c r="Z14" s="87">
        <v>0.51215198974112297</v>
      </c>
      <c r="AA14" s="87">
        <v>0.42094016220272001</v>
      </c>
      <c r="AB14" s="87">
        <v>0.52338279778164898</v>
      </c>
      <c r="AC14" s="87">
        <v>0.56094341012502802</v>
      </c>
      <c r="AD14" s="87">
        <v>0.35909442467769498</v>
      </c>
      <c r="AE14" s="87">
        <v>0.48218971020421297</v>
      </c>
      <c r="AF14" s="87">
        <v>0.29690396631215898</v>
      </c>
      <c r="AG14" s="87">
        <v>0.57757160100414395</v>
      </c>
      <c r="AH14" s="87">
        <v>0.38857489498575698</v>
      </c>
      <c r="AM14" s="101"/>
    </row>
    <row r="15" spans="1:39" s="33" customFormat="1" x14ac:dyDescent="0.2">
      <c r="A15" s="33" t="s">
        <v>25</v>
      </c>
      <c r="B15" s="37" t="s">
        <v>54</v>
      </c>
      <c r="C15" s="35" t="s">
        <v>43</v>
      </c>
      <c r="D15" s="35" t="s">
        <v>46</v>
      </c>
      <c r="E15" s="19">
        <v>1.1317550628475901</v>
      </c>
      <c r="F15" s="19">
        <v>0.84144094556112203</v>
      </c>
      <c r="G15" s="20">
        <v>0.833235486967704</v>
      </c>
      <c r="H15" s="20">
        <v>1.0900609216225901</v>
      </c>
      <c r="I15" s="20">
        <v>0.79331213111084598</v>
      </c>
      <c r="J15" s="20">
        <v>1.1317551584915</v>
      </c>
      <c r="K15" s="20">
        <v>0.89402096965497002</v>
      </c>
      <c r="L15" s="20">
        <v>0.79069554710923795</v>
      </c>
      <c r="M15" s="20">
        <v>1.0993475169121201</v>
      </c>
      <c r="N15" s="20">
        <v>1.00539105002735</v>
      </c>
      <c r="O15" s="20">
        <v>1.1728758006118301</v>
      </c>
      <c r="P15" s="20">
        <v>0.743036248375471</v>
      </c>
      <c r="Q15" s="20">
        <v>0.72029864530065402</v>
      </c>
      <c r="R15" s="20">
        <v>0.63742355439446996</v>
      </c>
      <c r="S15" s="20">
        <v>1.0375041598638199</v>
      </c>
      <c r="T15" s="20">
        <v>1.6167372846233901</v>
      </c>
      <c r="U15" s="20">
        <v>1.2203584205186</v>
      </c>
      <c r="V15" s="20">
        <v>1.05731006777583</v>
      </c>
      <c r="W15" s="20">
        <v>0.73045489892653603</v>
      </c>
      <c r="X15" s="20">
        <v>0.83259903395994905</v>
      </c>
      <c r="Y15" s="20">
        <v>1.03622208128285</v>
      </c>
      <c r="Z15" s="20">
        <v>0.70584252781025902</v>
      </c>
      <c r="AA15" s="20">
        <v>0.61259772500009002</v>
      </c>
      <c r="AB15" s="20">
        <v>1.30225742560372</v>
      </c>
      <c r="AC15" s="20">
        <v>0.88594142078102101</v>
      </c>
      <c r="AD15" s="20">
        <v>0.86077402501147204</v>
      </c>
      <c r="AE15" s="20">
        <v>0.76781593935860903</v>
      </c>
      <c r="AF15" s="20">
        <v>0.68165468519123895</v>
      </c>
      <c r="AG15" s="20">
        <v>0.73164436784822295</v>
      </c>
      <c r="AH15" s="20">
        <v>0.66176260676291498</v>
      </c>
      <c r="AJ15" s="21">
        <f>AVERAGE(G15:AH15)</f>
        <v>0.91617606074633096</v>
      </c>
      <c r="AK15" s="21">
        <f>STDEV(G15:AH15)</f>
        <v>0.23628667570696926</v>
      </c>
      <c r="AL15" s="46"/>
      <c r="AM15" s="61" t="s">
        <v>4</v>
      </c>
    </row>
    <row r="16" spans="1:39" x14ac:dyDescent="0.2">
      <c r="B16" s="17"/>
      <c r="C16" s="18"/>
      <c r="D16" s="18"/>
      <c r="E16" s="19">
        <v>0.54682398210238103</v>
      </c>
      <c r="F16" s="19">
        <v>0.50344752824883399</v>
      </c>
      <c r="G16" s="20">
        <v>0.49527095083308897</v>
      </c>
      <c r="H16" s="20">
        <v>0.70627774190969705</v>
      </c>
      <c r="I16" s="20">
        <v>0.49771840631217201</v>
      </c>
      <c r="J16" s="20">
        <v>0.74799748603222505</v>
      </c>
      <c r="K16" s="20">
        <v>0.58268238514151305</v>
      </c>
      <c r="L16" s="20">
        <v>0.52727130820173296</v>
      </c>
      <c r="M16" s="20">
        <v>0.76908389599189797</v>
      </c>
      <c r="N16" s="20">
        <v>0.71478869323759797</v>
      </c>
      <c r="O16" s="20">
        <v>0.82337006454359796</v>
      </c>
      <c r="P16" s="20">
        <v>0.50108412026887705</v>
      </c>
      <c r="Q16" s="20">
        <v>0.47288135806656001</v>
      </c>
      <c r="R16" s="20">
        <v>0.41004759053877898</v>
      </c>
      <c r="S16" s="20">
        <v>0.71021534833650801</v>
      </c>
      <c r="T16" s="20">
        <v>1.1201188857159301</v>
      </c>
      <c r="U16" s="20">
        <v>0.85397459803249598</v>
      </c>
      <c r="V16" s="20">
        <v>0.75753211340683302</v>
      </c>
      <c r="W16" s="20">
        <v>0.51052243082475501</v>
      </c>
      <c r="X16" s="20">
        <v>0.579903663014253</v>
      </c>
      <c r="Y16" s="20">
        <v>0.72948377392467501</v>
      </c>
      <c r="Z16" s="20">
        <v>0.48003395666641402</v>
      </c>
      <c r="AA16" s="20">
        <v>0.42017117001202497</v>
      </c>
      <c r="AB16" s="20">
        <v>0.91618511835725502</v>
      </c>
      <c r="AC16" s="20">
        <v>0.58652598823587698</v>
      </c>
      <c r="AD16" s="20">
        <v>0.57628780130167301</v>
      </c>
      <c r="AE16" s="20">
        <v>0.53322367803687098</v>
      </c>
      <c r="AF16" s="20">
        <v>0.46404708227109198</v>
      </c>
      <c r="AG16" s="20">
        <v>0.493731914736244</v>
      </c>
      <c r="AH16" s="20">
        <v>0.42995724819543701</v>
      </c>
      <c r="AM16" s="60"/>
    </row>
    <row r="17" spans="1:39" x14ac:dyDescent="0.2">
      <c r="B17" s="17"/>
      <c r="C17" s="18"/>
      <c r="D17" s="18"/>
      <c r="E17" s="19">
        <v>2.3779515124697501</v>
      </c>
      <c r="F17" s="19">
        <v>1.40343127750418</v>
      </c>
      <c r="G17" s="20">
        <v>1.39953787500007</v>
      </c>
      <c r="H17" s="20">
        <v>1.6844065598775599</v>
      </c>
      <c r="I17" s="20">
        <v>1.2604162350361601</v>
      </c>
      <c r="J17" s="20">
        <v>1.71316020568792</v>
      </c>
      <c r="K17" s="20">
        <v>1.3670053264908699</v>
      </c>
      <c r="L17" s="20">
        <v>1.1816863779039599</v>
      </c>
      <c r="M17" s="20">
        <v>1.57132819340984</v>
      </c>
      <c r="N17" s="20">
        <v>1.41314830148993</v>
      </c>
      <c r="O17" s="20">
        <v>1.6705677448637699</v>
      </c>
      <c r="P17" s="20">
        <v>1.09747355152063</v>
      </c>
      <c r="Q17" s="20">
        <v>1.0912569471765501</v>
      </c>
      <c r="R17" s="20">
        <v>0.98197943851570701</v>
      </c>
      <c r="S17" s="20">
        <v>1.5142096776193501</v>
      </c>
      <c r="T17" s="20">
        <v>2.33930202322381</v>
      </c>
      <c r="U17" s="20">
        <v>1.7440093191555299</v>
      </c>
      <c r="V17" s="20">
        <v>1.47488279547517</v>
      </c>
      <c r="W17" s="20">
        <v>1.0416545064481999</v>
      </c>
      <c r="X17" s="20">
        <v>1.19265788873154</v>
      </c>
      <c r="Y17" s="20">
        <v>1.4710388782869901</v>
      </c>
      <c r="Z17" s="20">
        <v>1.03356709422632</v>
      </c>
      <c r="AA17" s="20">
        <v>0.88861331627965001</v>
      </c>
      <c r="AB17" s="20">
        <v>1.8529548302783301</v>
      </c>
      <c r="AC17" s="20">
        <v>1.33415323417085</v>
      </c>
      <c r="AD17" s="20">
        <v>1.28189412910936</v>
      </c>
      <c r="AE17" s="20">
        <v>1.1023036997786699</v>
      </c>
      <c r="AF17" s="20">
        <v>0.99660090203248697</v>
      </c>
      <c r="AG17" s="20">
        <v>1.07976986702555</v>
      </c>
      <c r="AH17" s="20">
        <v>1.01103467270184</v>
      </c>
      <c r="AM17" s="60"/>
    </row>
    <row r="18" spans="1:39" s="73" customFormat="1" x14ac:dyDescent="0.2">
      <c r="A18" s="73" t="s">
        <v>26</v>
      </c>
      <c r="B18" s="72" t="s">
        <v>54</v>
      </c>
      <c r="C18" s="85" t="s">
        <v>45</v>
      </c>
      <c r="D18" s="85" t="s">
        <v>47</v>
      </c>
      <c r="E18" s="86">
        <v>0.85447532292384898</v>
      </c>
      <c r="F18" s="86">
        <v>0.39279680598824601</v>
      </c>
      <c r="G18" s="87">
        <v>0.56955123696265098</v>
      </c>
      <c r="H18" s="87">
        <v>0.59139165775981395</v>
      </c>
      <c r="I18" s="87">
        <v>0.57910967118930201</v>
      </c>
      <c r="J18" s="87">
        <v>0.48772560356611699</v>
      </c>
      <c r="K18" s="87">
        <v>0.69494607447522005</v>
      </c>
      <c r="L18" s="87">
        <v>0.46615927958049402</v>
      </c>
      <c r="M18" s="87">
        <v>0.50074062376325101</v>
      </c>
      <c r="N18" s="87">
        <v>0.50457016729033199</v>
      </c>
      <c r="O18" s="87">
        <v>0.422634904935283</v>
      </c>
      <c r="P18" s="87">
        <v>0.61713969190432305</v>
      </c>
      <c r="Q18" s="87">
        <v>0.52854378266678603</v>
      </c>
      <c r="R18" s="87">
        <v>0.42328125082116602</v>
      </c>
      <c r="S18" s="87">
        <v>0.42264691496176798</v>
      </c>
      <c r="T18" s="87">
        <v>0.45018858081079199</v>
      </c>
      <c r="U18" s="87">
        <v>0.43038145891345603</v>
      </c>
      <c r="V18" s="87">
        <v>0.56901545579351498</v>
      </c>
      <c r="W18" s="87">
        <v>0.39725276434059698</v>
      </c>
      <c r="X18" s="87">
        <v>0.44613750701423399</v>
      </c>
      <c r="Y18" s="87">
        <v>0.76874909689798998</v>
      </c>
      <c r="Z18" s="87">
        <v>0.37356499753602601</v>
      </c>
      <c r="AA18" s="87">
        <v>0.38493506954604501</v>
      </c>
      <c r="AB18" s="87">
        <v>0.35795596364854299</v>
      </c>
      <c r="AC18" s="87">
        <v>0.57602990576288804</v>
      </c>
      <c r="AD18" s="87">
        <v>0.53665639802804899</v>
      </c>
      <c r="AE18" s="87">
        <v>0.41721539965919202</v>
      </c>
      <c r="AF18" s="87">
        <v>0.48351933701142902</v>
      </c>
      <c r="AG18" s="87">
        <v>0.51304121214313103</v>
      </c>
      <c r="AH18" s="87">
        <v>0.54438271416342499</v>
      </c>
      <c r="AJ18" s="88">
        <f>AVERAGE(G18:AH18)</f>
        <v>0.50205238289806497</v>
      </c>
      <c r="AK18" s="88">
        <f>STDEV(G18:AH18)</f>
        <v>9.7108021950811918E-2</v>
      </c>
      <c r="AL18" s="116"/>
      <c r="AM18" s="90" t="s">
        <v>5</v>
      </c>
    </row>
    <row r="19" spans="1:39" s="97" customFormat="1" x14ac:dyDescent="0.2">
      <c r="B19" s="98"/>
      <c r="C19" s="99"/>
      <c r="D19" s="99"/>
      <c r="E19" s="86">
        <v>0.31515245834335098</v>
      </c>
      <c r="F19" s="86">
        <v>0.16047176427506801</v>
      </c>
      <c r="G19" s="87">
        <v>0.26173054250278999</v>
      </c>
      <c r="H19" s="87">
        <v>0.27097686732642301</v>
      </c>
      <c r="I19" s="87">
        <v>0.27109447989172503</v>
      </c>
      <c r="J19" s="87">
        <v>0.23094919330772001</v>
      </c>
      <c r="K19" s="87">
        <v>0.33139039565966499</v>
      </c>
      <c r="L19" s="87">
        <v>0.22037894465941499</v>
      </c>
      <c r="M19" s="87">
        <v>0.237313794340511</v>
      </c>
      <c r="N19" s="87">
        <v>0.239337536019364</v>
      </c>
      <c r="O19" s="87">
        <v>0.198777377045567</v>
      </c>
      <c r="P19" s="87">
        <v>0.29540853481049101</v>
      </c>
      <c r="Q19" s="87">
        <v>0.25453553103205601</v>
      </c>
      <c r="R19" s="87">
        <v>0.20127326067648901</v>
      </c>
      <c r="S19" s="87">
        <v>0.20213539407102099</v>
      </c>
      <c r="T19" s="87">
        <v>0.21333629860464301</v>
      </c>
      <c r="U19" s="87">
        <v>0.20615346760492001</v>
      </c>
      <c r="V19" s="87">
        <v>0.26874721499234699</v>
      </c>
      <c r="W19" s="87">
        <v>0.18789938106964199</v>
      </c>
      <c r="X19" s="87">
        <v>0.21339693533923401</v>
      </c>
      <c r="Y19" s="87">
        <v>0.37190553825647998</v>
      </c>
      <c r="Z19" s="87">
        <v>0.17925381590111</v>
      </c>
      <c r="AA19" s="87">
        <v>0.18441853394219801</v>
      </c>
      <c r="AB19" s="87">
        <v>0.170803977783793</v>
      </c>
      <c r="AC19" s="87">
        <v>0.27510004560620899</v>
      </c>
      <c r="AD19" s="87">
        <v>0.25331626992984202</v>
      </c>
      <c r="AE19" s="87">
        <v>0.19727018892214199</v>
      </c>
      <c r="AF19" s="87">
        <v>0.22899646822264</v>
      </c>
      <c r="AG19" s="87">
        <v>0.243944852611716</v>
      </c>
      <c r="AH19" s="87">
        <v>0.25796797490504603</v>
      </c>
      <c r="AJ19" s="92"/>
      <c r="AK19" s="92"/>
      <c r="AM19" s="101"/>
    </row>
    <row r="20" spans="1:39" s="97" customFormat="1" x14ac:dyDescent="0.2">
      <c r="B20" s="98"/>
      <c r="C20" s="99"/>
      <c r="D20" s="99"/>
      <c r="E20" s="86">
        <v>2.2451177353795</v>
      </c>
      <c r="F20" s="86">
        <v>0.92205970074190402</v>
      </c>
      <c r="G20" s="87">
        <v>1.18992558469173</v>
      </c>
      <c r="H20" s="87">
        <v>1.24002835003416</v>
      </c>
      <c r="I20" s="87">
        <v>1.1860007277932001</v>
      </c>
      <c r="J20" s="87">
        <v>0.98572505113542197</v>
      </c>
      <c r="K20" s="87">
        <v>1.3949216636251001</v>
      </c>
      <c r="L20" s="87">
        <v>0.94405831922581496</v>
      </c>
      <c r="M20" s="87">
        <v>1.01126079350501</v>
      </c>
      <c r="N20" s="87">
        <v>1.0180246860337301</v>
      </c>
      <c r="O20" s="87">
        <v>0.86027875061446102</v>
      </c>
      <c r="P20" s="87">
        <v>1.2331288955134501</v>
      </c>
      <c r="Q20" s="87">
        <v>1.0485848510328</v>
      </c>
      <c r="R20" s="87">
        <v>0.85168330206908205</v>
      </c>
      <c r="S20" s="87">
        <v>0.84474768179455995</v>
      </c>
      <c r="T20" s="87">
        <v>0.908812488573704</v>
      </c>
      <c r="U20" s="87">
        <v>0.85850437221503095</v>
      </c>
      <c r="V20" s="87">
        <v>1.15377941309375</v>
      </c>
      <c r="W20" s="87">
        <v>0.80386331371445496</v>
      </c>
      <c r="X20" s="87">
        <v>0.89154637580909701</v>
      </c>
      <c r="Y20" s="87">
        <v>1.5178386903246699</v>
      </c>
      <c r="Z20" s="87">
        <v>0.74389961830453299</v>
      </c>
      <c r="AA20" s="87">
        <v>0.76804123776452504</v>
      </c>
      <c r="AB20" s="87">
        <v>0.71703264632729202</v>
      </c>
      <c r="AC20" s="87">
        <v>1.1537191982369499</v>
      </c>
      <c r="AD20" s="87">
        <v>1.08879310050033</v>
      </c>
      <c r="AE20" s="87">
        <v>0.844724013614781</v>
      </c>
      <c r="AF20" s="87">
        <v>0.97737030771896105</v>
      </c>
      <c r="AG20" s="87">
        <v>1.03243072565339</v>
      </c>
      <c r="AH20" s="87">
        <v>1.0996673245890201</v>
      </c>
      <c r="AJ20" s="92"/>
      <c r="AK20" s="92"/>
      <c r="AM20" s="101"/>
    </row>
    <row r="21" spans="1:39" x14ac:dyDescent="0.2">
      <c r="A21" s="13" t="s">
        <v>27</v>
      </c>
      <c r="B21" s="14" t="s">
        <v>54</v>
      </c>
      <c r="C21" s="18" t="s">
        <v>44</v>
      </c>
      <c r="D21" s="18" t="s">
        <v>47</v>
      </c>
      <c r="E21" s="19"/>
      <c r="F21" s="19">
        <v>0.314477922840462</v>
      </c>
      <c r="G21" s="20">
        <v>0.24775139939542701</v>
      </c>
      <c r="H21" s="20">
        <v>0.473799318272216</v>
      </c>
      <c r="I21" s="20">
        <v>0.27220129620171402</v>
      </c>
      <c r="J21" s="20">
        <v>0.44869702948594598</v>
      </c>
      <c r="K21" s="20">
        <v>0.436242319512535</v>
      </c>
      <c r="L21" s="20">
        <v>0.34579367489933699</v>
      </c>
      <c r="M21" s="20">
        <v>0.39742548900571101</v>
      </c>
      <c r="N21" s="20">
        <v>0.403988525886608</v>
      </c>
      <c r="O21" s="20">
        <v>0.49262543913657902</v>
      </c>
      <c r="P21" s="20">
        <v>0.41954160932678503</v>
      </c>
      <c r="Q21" s="20">
        <v>0.419058429824201</v>
      </c>
      <c r="R21" s="20">
        <v>0.36219412053646</v>
      </c>
      <c r="S21" s="20">
        <v>0.32783759873290302</v>
      </c>
      <c r="T21" s="20">
        <v>0.47119818667959701</v>
      </c>
      <c r="U21" s="20">
        <v>0.35736380850030702</v>
      </c>
      <c r="V21" s="20">
        <v>0.37165483204188299</v>
      </c>
      <c r="W21" s="20">
        <v>0.313752428203732</v>
      </c>
      <c r="X21" s="20">
        <v>0.22640639714722399</v>
      </c>
      <c r="Y21" s="20">
        <v>0.52689204779732401</v>
      </c>
      <c r="Z21" s="20">
        <v>0.27901174344983598</v>
      </c>
      <c r="AA21" s="20">
        <v>0.26467313247792801</v>
      </c>
      <c r="AB21" s="20">
        <v>0.25673155649226498</v>
      </c>
      <c r="AC21" s="20">
        <v>0.59355383176532095</v>
      </c>
      <c r="AD21" s="20">
        <v>0.24428590925777999</v>
      </c>
      <c r="AE21" s="20">
        <v>0.32378207445359902</v>
      </c>
      <c r="AF21" s="20">
        <v>0.249630281272469</v>
      </c>
      <c r="AG21" s="20">
        <v>0.342923324934926</v>
      </c>
      <c r="AH21" s="20">
        <v>0.25001662326406099</v>
      </c>
      <c r="AJ21" s="21">
        <f>AVERAGE(G21:AH21)</f>
        <v>0.36139401528409548</v>
      </c>
      <c r="AK21" s="21">
        <f>STDEV(G21:AH21)</f>
        <v>9.7479241195644759E-2</v>
      </c>
      <c r="AL21" s="46"/>
      <c r="AM21" s="60" t="s">
        <v>6</v>
      </c>
    </row>
    <row r="22" spans="1:39" s="30" customFormat="1" x14ac:dyDescent="0.2">
      <c r="B22" s="24"/>
      <c r="C22" s="25"/>
      <c r="D22" s="25"/>
      <c r="E22" s="19"/>
      <c r="F22" s="19">
        <v>0.10410811390201601</v>
      </c>
      <c r="G22" s="20">
        <v>8.3812120940706294E-2</v>
      </c>
      <c r="H22" s="20">
        <v>0.171591045243253</v>
      </c>
      <c r="I22" s="20">
        <v>9.6986825291339396E-2</v>
      </c>
      <c r="J22" s="20">
        <v>0.169316345936836</v>
      </c>
      <c r="K22" s="20">
        <v>0.16541919378075801</v>
      </c>
      <c r="L22" s="20">
        <v>0.126496350308162</v>
      </c>
      <c r="M22" s="20">
        <v>0.149537578636045</v>
      </c>
      <c r="N22" s="20">
        <v>0.15381755777097</v>
      </c>
      <c r="O22" s="20">
        <v>0.18388443090694601</v>
      </c>
      <c r="P22" s="20">
        <v>0.15916758130400399</v>
      </c>
      <c r="Q22" s="20">
        <v>0.15890865164100099</v>
      </c>
      <c r="R22" s="20">
        <v>0.13746158837584099</v>
      </c>
      <c r="S22" s="20">
        <v>0.12421041019132199</v>
      </c>
      <c r="T22" s="20">
        <v>0.17632559962769601</v>
      </c>
      <c r="U22" s="20">
        <v>0.13491835194055299</v>
      </c>
      <c r="V22" s="20">
        <v>0.13958781541191501</v>
      </c>
      <c r="W22" s="20">
        <v>0.11948895255146801</v>
      </c>
      <c r="X22" s="20">
        <v>8.5623039893172298E-2</v>
      </c>
      <c r="Y22" s="20">
        <v>0.20352455991402199</v>
      </c>
      <c r="Z22" s="20">
        <v>0.10622409209172</v>
      </c>
      <c r="AA22" s="20">
        <v>0.10144782410853501</v>
      </c>
      <c r="AB22" s="20">
        <v>9.7451800791332296E-2</v>
      </c>
      <c r="AC22" s="20">
        <v>0.22717642258565801</v>
      </c>
      <c r="AD22" s="20">
        <v>9.4035782350033695E-2</v>
      </c>
      <c r="AE22" s="20">
        <v>0.124147632078946</v>
      </c>
      <c r="AF22" s="20">
        <v>9.50378738174565E-2</v>
      </c>
      <c r="AG22" s="20">
        <v>0.13091211913088299</v>
      </c>
      <c r="AH22" s="20">
        <v>9.4625090386626795E-2</v>
      </c>
      <c r="AM22" s="59"/>
    </row>
    <row r="23" spans="1:39" s="30" customFormat="1" x14ac:dyDescent="0.2">
      <c r="B23" s="24"/>
      <c r="C23" s="25"/>
      <c r="D23" s="25"/>
      <c r="E23" s="19"/>
      <c r="F23" s="19">
        <v>0.87420698700043098</v>
      </c>
      <c r="G23" s="20">
        <v>0.66838397064030697</v>
      </c>
      <c r="H23" s="20">
        <v>1.1964798607990199</v>
      </c>
      <c r="I23" s="20">
        <v>0.69798985810957803</v>
      </c>
      <c r="J23" s="20">
        <v>1.0786278295917899</v>
      </c>
      <c r="K23" s="20">
        <v>1.0425469963440199</v>
      </c>
      <c r="L23" s="20">
        <v>0.86229325554590497</v>
      </c>
      <c r="M23" s="20">
        <v>0.95856516539697201</v>
      </c>
      <c r="N23" s="20">
        <v>0.96021251274487196</v>
      </c>
      <c r="O23" s="20">
        <v>1.20000711465104</v>
      </c>
      <c r="P23" s="20">
        <v>1.0016492168136399</v>
      </c>
      <c r="Q23" s="20">
        <v>1.0011595468700401</v>
      </c>
      <c r="R23" s="20">
        <v>0.86375967543816501</v>
      </c>
      <c r="S23" s="20">
        <v>0.78327913112368597</v>
      </c>
      <c r="T23" s="20">
        <v>1.1439468418562899</v>
      </c>
      <c r="U23" s="20">
        <v>0.85737016261517396</v>
      </c>
      <c r="V23" s="20">
        <v>0.897689994012276</v>
      </c>
      <c r="W23" s="20">
        <v>0.74467933651372398</v>
      </c>
      <c r="X23" s="20">
        <v>0.54124212050336595</v>
      </c>
      <c r="Y23" s="20">
        <v>1.2307581630012601</v>
      </c>
      <c r="Z23" s="20">
        <v>0.66248938097340804</v>
      </c>
      <c r="AA23" s="20">
        <v>0.62310399257270599</v>
      </c>
      <c r="AB23" s="20">
        <v>0.611942301296313</v>
      </c>
      <c r="AC23" s="20">
        <v>1.4034610109846</v>
      </c>
      <c r="AD23" s="20">
        <v>0.57206237413704597</v>
      </c>
      <c r="AE23" s="20">
        <v>0.76221601107391701</v>
      </c>
      <c r="AF23" s="20">
        <v>0.59233533614098399</v>
      </c>
      <c r="AG23" s="20">
        <v>0.81205962499153095</v>
      </c>
      <c r="AH23" s="20">
        <v>0.59688762138068296</v>
      </c>
      <c r="AM23" s="59"/>
    </row>
    <row r="24" spans="1:39" s="102" customFormat="1" x14ac:dyDescent="0.2">
      <c r="A24" s="72" t="s">
        <v>28</v>
      </c>
      <c r="B24" s="72" t="s">
        <v>54</v>
      </c>
      <c r="C24" s="85" t="s">
        <v>43</v>
      </c>
      <c r="D24" s="85" t="s">
        <v>46</v>
      </c>
      <c r="E24" s="86">
        <v>3.0111325210422399</v>
      </c>
      <c r="F24" s="86">
        <v>2.8490393716137801</v>
      </c>
      <c r="G24" s="87">
        <v>1.3334128484160399</v>
      </c>
      <c r="H24" s="87">
        <v>1.6210481856016601</v>
      </c>
      <c r="I24" s="87">
        <v>2.3070760969544</v>
      </c>
      <c r="J24" s="87">
        <v>1.67469416472692</v>
      </c>
      <c r="K24" s="87">
        <v>1.69377859438852</v>
      </c>
      <c r="L24" s="87">
        <v>1.8156116709046199</v>
      </c>
      <c r="M24" s="87">
        <v>2.3533737324428299</v>
      </c>
      <c r="N24" s="87">
        <v>2.2201939013794298</v>
      </c>
      <c r="O24" s="87">
        <v>2.1964019852850201</v>
      </c>
      <c r="P24" s="87">
        <v>1.69642975750999</v>
      </c>
      <c r="Q24" s="87">
        <v>1.65487445894075</v>
      </c>
      <c r="R24" s="87">
        <v>1.83310399480535</v>
      </c>
      <c r="S24" s="87">
        <v>2.4272721072901899</v>
      </c>
      <c r="T24" s="87">
        <v>2.3955716692286599</v>
      </c>
      <c r="U24" s="87">
        <v>1.59560539354711</v>
      </c>
      <c r="V24" s="87">
        <v>1.7030122075501499</v>
      </c>
      <c r="W24" s="87">
        <v>1.8443207178541401</v>
      </c>
      <c r="X24" s="87">
        <v>1.4808370283647001</v>
      </c>
      <c r="Y24" s="87">
        <v>2.0628285845000298</v>
      </c>
      <c r="Z24" s="87">
        <v>1.7951741023232</v>
      </c>
      <c r="AA24" s="87">
        <v>1.7219840337966901</v>
      </c>
      <c r="AB24" s="87">
        <v>2.2383194288313599</v>
      </c>
      <c r="AC24" s="87">
        <v>2.2328012263065</v>
      </c>
      <c r="AD24" s="87">
        <v>2.17056272767439</v>
      </c>
      <c r="AE24" s="87">
        <v>1.16042366142174</v>
      </c>
      <c r="AF24" s="87">
        <v>1.29004356269084</v>
      </c>
      <c r="AG24" s="87">
        <v>1.44471239151833</v>
      </c>
      <c r="AH24" s="87">
        <v>1.38729932639474</v>
      </c>
      <c r="AJ24" s="88">
        <f>AVERAGE(G24:AH24)</f>
        <v>1.8339559843088673</v>
      </c>
      <c r="AK24" s="88">
        <f>STDEV(G24:AH24)</f>
        <v>0.3669393609337035</v>
      </c>
      <c r="AL24" s="116"/>
      <c r="AM24" s="103" t="s">
        <v>7</v>
      </c>
    </row>
    <row r="25" spans="1:39" s="73" customFormat="1" x14ac:dyDescent="0.2">
      <c r="B25" s="84"/>
      <c r="C25" s="85"/>
      <c r="D25" s="85"/>
      <c r="E25" s="86">
        <v>1.8329401455863299</v>
      </c>
      <c r="F25" s="86">
        <v>1.9392277481907201</v>
      </c>
      <c r="G25" s="87">
        <v>1.01109228592744</v>
      </c>
      <c r="H25" s="87">
        <v>1.15873778836068</v>
      </c>
      <c r="I25" s="87">
        <v>1.64789807382558</v>
      </c>
      <c r="J25" s="87">
        <v>1.27868590702782</v>
      </c>
      <c r="K25" s="87">
        <v>1.3322318414315499</v>
      </c>
      <c r="L25" s="87">
        <v>1.4016920729087201</v>
      </c>
      <c r="M25" s="87">
        <v>1.8206338529342101</v>
      </c>
      <c r="N25" s="87">
        <v>1.7344841058382801</v>
      </c>
      <c r="O25" s="87">
        <v>1.75760892460941</v>
      </c>
      <c r="P25" s="87">
        <v>1.29219162409391</v>
      </c>
      <c r="Q25" s="87">
        <v>1.2618627287061699</v>
      </c>
      <c r="R25" s="87">
        <v>1.38927655535217</v>
      </c>
      <c r="S25" s="87">
        <v>1.8973728996346599</v>
      </c>
      <c r="T25" s="87">
        <v>1.89649623282796</v>
      </c>
      <c r="U25" s="87">
        <v>1.2829544529374699</v>
      </c>
      <c r="V25" s="87">
        <v>1.38688437931236</v>
      </c>
      <c r="W25" s="87">
        <v>1.43385290076478</v>
      </c>
      <c r="X25" s="87">
        <v>1.18357745842123</v>
      </c>
      <c r="Y25" s="87">
        <v>1.6559054714405199</v>
      </c>
      <c r="Z25" s="87">
        <v>1.43108809645739</v>
      </c>
      <c r="AA25" s="87">
        <v>1.3864072054734999</v>
      </c>
      <c r="AB25" s="87">
        <v>1.8295033370228599</v>
      </c>
      <c r="AC25" s="87">
        <v>1.7802941255187601</v>
      </c>
      <c r="AD25" s="87">
        <v>1.75030199246681</v>
      </c>
      <c r="AE25" s="87">
        <v>0.94828199022862003</v>
      </c>
      <c r="AF25" s="87">
        <v>1.04542487162764</v>
      </c>
      <c r="AG25" s="87">
        <v>1.1599275903666399</v>
      </c>
      <c r="AH25" s="87">
        <v>1.12293372448218</v>
      </c>
      <c r="AM25" s="90"/>
    </row>
    <row r="26" spans="1:39" s="73" customFormat="1" x14ac:dyDescent="0.2">
      <c r="B26" s="84"/>
      <c r="C26" s="85"/>
      <c r="D26" s="85"/>
      <c r="E26" s="86">
        <v>5.1784733564709198</v>
      </c>
      <c r="F26" s="86">
        <v>4.2823102349866096</v>
      </c>
      <c r="G26" s="87">
        <v>1.7659452390657999</v>
      </c>
      <c r="H26" s="87">
        <v>2.2885241435785399</v>
      </c>
      <c r="I26" s="87">
        <v>3.2695356463898202</v>
      </c>
      <c r="J26" s="87">
        <v>2.2030348264905002</v>
      </c>
      <c r="K26" s="87">
        <v>2.1599861043848398</v>
      </c>
      <c r="L26" s="87">
        <v>2.3613703668008101</v>
      </c>
      <c r="M26" s="87">
        <v>3.0555841960855199</v>
      </c>
      <c r="N26" s="87">
        <v>2.8530330651442801</v>
      </c>
      <c r="O26" s="87">
        <v>2.7540739272165502</v>
      </c>
      <c r="P26" s="87">
        <v>2.2341308295540498</v>
      </c>
      <c r="Q26" s="87">
        <v>2.1801477836125298</v>
      </c>
      <c r="R26" s="87">
        <v>2.42872529856449</v>
      </c>
      <c r="S26" s="87">
        <v>3.1183037373026101</v>
      </c>
      <c r="T26" s="87">
        <v>3.0365159563789499</v>
      </c>
      <c r="U26" s="87">
        <v>1.9880412573420301</v>
      </c>
      <c r="V26" s="87">
        <v>2.0954127880050102</v>
      </c>
      <c r="W26" s="87">
        <v>2.3814223357681201</v>
      </c>
      <c r="X26" s="87">
        <v>1.8568786019244199</v>
      </c>
      <c r="Y26" s="87">
        <v>2.5775811148100698</v>
      </c>
      <c r="Z26" s="87">
        <v>2.2586877933193801</v>
      </c>
      <c r="AA26" s="87">
        <v>2.1440972000724798</v>
      </c>
      <c r="AB26" s="87">
        <v>2.7463504488424202</v>
      </c>
      <c r="AC26" s="87">
        <v>2.8116097235344601</v>
      </c>
      <c r="AD26" s="87">
        <v>2.7006121188277699</v>
      </c>
      <c r="AE26" s="87">
        <v>1.4214637241102701</v>
      </c>
      <c r="AF26" s="87">
        <v>1.5939657452932601</v>
      </c>
      <c r="AG26" s="87">
        <v>1.8029937076820299</v>
      </c>
      <c r="AH26" s="87">
        <v>1.71663391270565</v>
      </c>
      <c r="AM26" s="90"/>
    </row>
    <row r="27" spans="1:39" x14ac:dyDescent="0.2">
      <c r="A27" s="13" t="s">
        <v>29</v>
      </c>
      <c r="B27" s="14" t="s">
        <v>54</v>
      </c>
      <c r="C27" s="18" t="s">
        <v>43</v>
      </c>
      <c r="D27" s="18" t="s">
        <v>46</v>
      </c>
      <c r="E27" s="19">
        <v>0.74138345270481798</v>
      </c>
      <c r="F27" s="19">
        <v>0.66760057023090003</v>
      </c>
      <c r="G27" s="20">
        <v>0.31855272849631699</v>
      </c>
      <c r="H27" s="20">
        <v>0.27370864796806399</v>
      </c>
      <c r="I27" s="20">
        <v>0.42299628276080498</v>
      </c>
      <c r="J27" s="20">
        <v>0.59252078069164904</v>
      </c>
      <c r="K27" s="20">
        <v>0.49200208934615303</v>
      </c>
      <c r="L27" s="20">
        <v>0.41743513874552501</v>
      </c>
      <c r="M27" s="20">
        <v>0.58609496914251602</v>
      </c>
      <c r="N27" s="20">
        <v>0.55555488359193295</v>
      </c>
      <c r="O27" s="20">
        <v>0.58201171978805399</v>
      </c>
      <c r="P27" s="20">
        <v>0.491857435926155</v>
      </c>
      <c r="Q27" s="20">
        <v>0.52919485527131405</v>
      </c>
      <c r="R27" s="20">
        <v>0.39945624524311901</v>
      </c>
      <c r="S27" s="20">
        <v>0.40360943456694898</v>
      </c>
      <c r="T27" s="20">
        <v>0.54778753852038298</v>
      </c>
      <c r="U27" s="20">
        <v>0.55620179872533904</v>
      </c>
      <c r="V27" s="20">
        <v>0.28708756381477302</v>
      </c>
      <c r="W27" s="20">
        <v>0.430032820994322</v>
      </c>
      <c r="X27" s="20">
        <v>0.52867807829730795</v>
      </c>
      <c r="Y27" s="20">
        <v>0.57318670976464303</v>
      </c>
      <c r="Z27" s="20">
        <v>0.52705890673521505</v>
      </c>
      <c r="AA27" s="20">
        <v>0.41220235877809602</v>
      </c>
      <c r="AB27" s="20">
        <v>0.36697592415210001</v>
      </c>
      <c r="AC27" s="20">
        <v>0.74642849768836494</v>
      </c>
      <c r="AD27" s="20">
        <v>0.45003544152714903</v>
      </c>
      <c r="AE27" s="20">
        <v>0.45280136089906697</v>
      </c>
      <c r="AF27" s="20">
        <v>0.37454236325729301</v>
      </c>
      <c r="AG27" s="20">
        <v>0.55713323579203999</v>
      </c>
      <c r="AH27" s="20">
        <v>0.37824559101934402</v>
      </c>
      <c r="AJ27" s="21">
        <f>AVERAGE(G27:AH27)</f>
        <v>0.47333547862514241</v>
      </c>
      <c r="AK27" s="21">
        <f>STDEV(G27:AH27)</f>
        <v>0.10722083292330821</v>
      </c>
      <c r="AL27" s="46"/>
      <c r="AM27" s="60" t="s">
        <v>8</v>
      </c>
    </row>
    <row r="28" spans="1:39" s="30" customFormat="1" x14ac:dyDescent="0.2">
      <c r="B28" s="24"/>
      <c r="C28" s="25"/>
      <c r="D28" s="25"/>
      <c r="E28" s="19">
        <v>0.42335323293627097</v>
      </c>
      <c r="F28" s="19">
        <v>0.44646032422239401</v>
      </c>
      <c r="G28" s="20">
        <v>0.21413585426044601</v>
      </c>
      <c r="H28" s="20">
        <v>0.18307915999941199</v>
      </c>
      <c r="I28" s="20">
        <v>0.28706255429513899</v>
      </c>
      <c r="J28" s="20">
        <v>0.41609657957788898</v>
      </c>
      <c r="K28" s="20">
        <v>0.332427987642269</v>
      </c>
      <c r="L28" s="20">
        <v>0.285424087238136</v>
      </c>
      <c r="M28" s="20">
        <v>0.41126095893106102</v>
      </c>
      <c r="N28" s="20">
        <v>0.38259037604938101</v>
      </c>
      <c r="O28" s="20">
        <v>0.40446216930664902</v>
      </c>
      <c r="P28" s="20">
        <v>0.33993766721556901</v>
      </c>
      <c r="Q28" s="20">
        <v>0.370513241702426</v>
      </c>
      <c r="R28" s="20">
        <v>0.27195715265993398</v>
      </c>
      <c r="S28" s="20">
        <v>0.27768708681042098</v>
      </c>
      <c r="T28" s="20">
        <v>0.37432644148038102</v>
      </c>
      <c r="U28" s="20">
        <v>0.383760562700518</v>
      </c>
      <c r="V28" s="20">
        <v>0.19241347813474999</v>
      </c>
      <c r="W28" s="20">
        <v>0.29378463826172002</v>
      </c>
      <c r="X28" s="20">
        <v>0.36737630726499299</v>
      </c>
      <c r="Y28" s="20">
        <v>0.39747853343639999</v>
      </c>
      <c r="Z28" s="20">
        <v>0.36705604354614901</v>
      </c>
      <c r="AA28" s="20">
        <v>0.28489711303848603</v>
      </c>
      <c r="AB28" s="20">
        <v>0.24751898021215701</v>
      </c>
      <c r="AC28" s="20">
        <v>0.52935541929251895</v>
      </c>
      <c r="AD28" s="20">
        <v>0.31171808091884501</v>
      </c>
      <c r="AE28" s="20">
        <v>0.32078516057044199</v>
      </c>
      <c r="AF28" s="20">
        <v>0.26067715738377301</v>
      </c>
      <c r="AG28" s="20">
        <v>0.38167548061589501</v>
      </c>
      <c r="AH28" s="20">
        <v>0.25929056753316299</v>
      </c>
      <c r="AJ28" s="13"/>
      <c r="AK28" s="13"/>
      <c r="AM28" s="59"/>
    </row>
    <row r="29" spans="1:39" s="30" customFormat="1" x14ac:dyDescent="0.2">
      <c r="B29" s="24"/>
      <c r="C29" s="25"/>
      <c r="D29" s="25"/>
      <c r="E29" s="19">
        <v>1.31882713622491</v>
      </c>
      <c r="F29" s="19">
        <v>0.99600352643888301</v>
      </c>
      <c r="G29" s="20">
        <v>0.47077109006435602</v>
      </c>
      <c r="H29" s="20">
        <v>0.40581697723467097</v>
      </c>
      <c r="I29" s="20">
        <v>0.61998554337967304</v>
      </c>
      <c r="J29" s="20">
        <v>0.83962667557284998</v>
      </c>
      <c r="K29" s="20">
        <v>0.72437199286433096</v>
      </c>
      <c r="L29" s="20">
        <v>0.606945151320604</v>
      </c>
      <c r="M29" s="20">
        <v>0.83107713642766201</v>
      </c>
      <c r="N29" s="20">
        <v>0.80239453977570396</v>
      </c>
      <c r="O29" s="20">
        <v>0.83271492968873195</v>
      </c>
      <c r="P29" s="20">
        <v>0.70701062764600298</v>
      </c>
      <c r="Q29" s="20">
        <v>0.75137728725069997</v>
      </c>
      <c r="R29" s="20">
        <v>0.58210778473997304</v>
      </c>
      <c r="S29" s="20">
        <v>0.58224296850177304</v>
      </c>
      <c r="T29" s="20">
        <v>0.79697161764597901</v>
      </c>
      <c r="U29" s="20">
        <v>0.80170425856840899</v>
      </c>
      <c r="V29" s="20">
        <v>0.424050990084752</v>
      </c>
      <c r="W29" s="20">
        <v>0.62480899117057698</v>
      </c>
      <c r="X29" s="20">
        <v>0.75614134520468002</v>
      </c>
      <c r="Y29" s="20">
        <v>0.82155938794612005</v>
      </c>
      <c r="Z29" s="20">
        <v>0.75212871163535</v>
      </c>
      <c r="AA29" s="20">
        <v>0.59186954350633303</v>
      </c>
      <c r="AB29" s="20">
        <v>0.53927800115925495</v>
      </c>
      <c r="AC29" s="20">
        <v>1.0473059705088701</v>
      </c>
      <c r="AD29" s="20">
        <v>0.64514566900985304</v>
      </c>
      <c r="AE29" s="20">
        <v>0.63475917024724704</v>
      </c>
      <c r="AF29" s="20">
        <v>0.53384783714401896</v>
      </c>
      <c r="AG29" s="20">
        <v>0.80860181540840503</v>
      </c>
      <c r="AH29" s="20">
        <v>0.547289419862097</v>
      </c>
      <c r="AJ29" s="13"/>
      <c r="AK29" s="13"/>
      <c r="AM29" s="59"/>
    </row>
    <row r="30" spans="1:39" s="73" customFormat="1" x14ac:dyDescent="0.2">
      <c r="A30" s="73" t="s">
        <v>51</v>
      </c>
      <c r="B30" s="72" t="s">
        <v>54</v>
      </c>
      <c r="C30" s="85" t="s">
        <v>43</v>
      </c>
      <c r="D30" s="85" t="s">
        <v>46</v>
      </c>
      <c r="E30" s="86">
        <v>1.7408420584028499</v>
      </c>
      <c r="F30" s="86">
        <v>1.0013945489481699</v>
      </c>
      <c r="G30" s="87">
        <v>0.54776268405516204</v>
      </c>
      <c r="H30" s="87">
        <v>0.545843891270268</v>
      </c>
      <c r="I30" s="87">
        <v>0.93182647095021198</v>
      </c>
      <c r="J30" s="87">
        <v>1.16420883100282</v>
      </c>
      <c r="K30" s="87">
        <v>1.0342554979033001</v>
      </c>
      <c r="L30" s="87">
        <v>1.00281591265116</v>
      </c>
      <c r="M30" s="87">
        <v>1.45549818404012</v>
      </c>
      <c r="N30" s="87">
        <v>1.19029602784147</v>
      </c>
      <c r="O30" s="87">
        <v>1.04078179513803</v>
      </c>
      <c r="P30" s="87">
        <v>1.2235228275162899</v>
      </c>
      <c r="Q30" s="87">
        <v>1.4525332001829701</v>
      </c>
      <c r="R30" s="87">
        <v>0.92778537882971301</v>
      </c>
      <c r="S30" s="87">
        <v>1.58267139487769</v>
      </c>
      <c r="T30" s="87">
        <v>1.45461896981698</v>
      </c>
      <c r="U30" s="87">
        <v>1.6233712988736699</v>
      </c>
      <c r="V30" s="87">
        <v>0.84586292879985803</v>
      </c>
      <c r="W30" s="87">
        <v>1.36290849509759</v>
      </c>
      <c r="X30" s="87">
        <v>1.00110520923569</v>
      </c>
      <c r="Y30" s="87">
        <v>1.1603858065002299</v>
      </c>
      <c r="Z30" s="87">
        <v>1.2389680441411901</v>
      </c>
      <c r="AA30" s="87">
        <v>1.2067035645161699</v>
      </c>
      <c r="AB30" s="87">
        <v>1.1990359027764499</v>
      </c>
      <c r="AC30" s="87">
        <v>1.4841781129635101</v>
      </c>
      <c r="AD30" s="87">
        <v>1.38779858232259</v>
      </c>
      <c r="AE30" s="87">
        <v>1.13670813187598</v>
      </c>
      <c r="AF30" s="87">
        <v>1.0452362168982501</v>
      </c>
      <c r="AG30" s="87">
        <v>1.20671487490705</v>
      </c>
      <c r="AH30" s="87">
        <v>0.94597760735228098</v>
      </c>
      <c r="AJ30" s="88">
        <f>AVERAGE(G30:AH30)</f>
        <v>1.1571205657977388</v>
      </c>
      <c r="AK30" s="88">
        <f>STDEV(G30:AH30)</f>
        <v>0.26972316001907071</v>
      </c>
      <c r="AL30" s="116"/>
      <c r="AM30" s="90" t="s">
        <v>9</v>
      </c>
    </row>
    <row r="31" spans="1:39" s="97" customFormat="1" x14ac:dyDescent="0.2">
      <c r="B31" s="98"/>
      <c r="C31" s="99"/>
      <c r="D31" s="99"/>
      <c r="E31" s="86">
        <v>1.33298621539977</v>
      </c>
      <c r="F31" s="86">
        <v>0.824555788016751</v>
      </c>
      <c r="G31" s="87">
        <v>0.453993585196799</v>
      </c>
      <c r="H31" s="87">
        <v>0.44993294639298498</v>
      </c>
      <c r="I31" s="87">
        <v>0.76946313698511803</v>
      </c>
      <c r="J31" s="87">
        <v>0.981327606758292</v>
      </c>
      <c r="K31" s="87">
        <v>0.87178430657598005</v>
      </c>
      <c r="L31" s="87">
        <v>0.84384112269446399</v>
      </c>
      <c r="M31" s="87">
        <v>1.2296155273177001</v>
      </c>
      <c r="N31" s="87">
        <v>1.0089792304754499</v>
      </c>
      <c r="O31" s="87">
        <v>0.87691153690244195</v>
      </c>
      <c r="P31" s="87">
        <v>1.0222699198704199</v>
      </c>
      <c r="Q31" s="87">
        <v>1.2234200627088401</v>
      </c>
      <c r="R31" s="87">
        <v>0.76435361715443395</v>
      </c>
      <c r="S31" s="87">
        <v>1.33526910066877</v>
      </c>
      <c r="T31" s="87">
        <v>1.2230130075357499</v>
      </c>
      <c r="U31" s="87">
        <v>1.3788517162165099</v>
      </c>
      <c r="V31" s="87">
        <v>0.70957043017279298</v>
      </c>
      <c r="W31" s="87">
        <v>1.14644941849865</v>
      </c>
      <c r="X31" s="87">
        <v>0.83088386061868502</v>
      </c>
      <c r="Y31" s="87">
        <v>0.97487540395705896</v>
      </c>
      <c r="Z31" s="87">
        <v>1.04004934820604</v>
      </c>
      <c r="AA31" s="87">
        <v>1.0072723660488101</v>
      </c>
      <c r="AB31" s="87">
        <v>1.00514148565868</v>
      </c>
      <c r="AC31" s="87">
        <v>1.2461817903609</v>
      </c>
      <c r="AD31" s="87">
        <v>1.1566926815063701</v>
      </c>
      <c r="AE31" s="87">
        <v>0.95512569100517797</v>
      </c>
      <c r="AF31" s="87">
        <v>0.87349935878364204</v>
      </c>
      <c r="AG31" s="87">
        <v>0.98647235299854397</v>
      </c>
      <c r="AH31" s="87">
        <v>0.76401902132575905</v>
      </c>
      <c r="AJ31" s="92"/>
      <c r="AK31" s="92"/>
      <c r="AM31" s="101"/>
    </row>
    <row r="32" spans="1:39" s="97" customFormat="1" x14ac:dyDescent="0.2">
      <c r="B32" s="98"/>
      <c r="C32" s="99"/>
      <c r="D32" s="99"/>
      <c r="E32" s="86">
        <v>2.2827839333528099</v>
      </c>
      <c r="F32" s="86">
        <v>1.21680169544262</v>
      </c>
      <c r="G32" s="87">
        <v>0.65979153531524104</v>
      </c>
      <c r="H32" s="87">
        <v>0.66102119758628297</v>
      </c>
      <c r="I32" s="87">
        <v>1.12821457960484</v>
      </c>
      <c r="J32" s="87">
        <v>1.38160006398712</v>
      </c>
      <c r="K32" s="87">
        <v>1.2269418324970001</v>
      </c>
      <c r="L32" s="87">
        <v>1.19160202062306</v>
      </c>
      <c r="M32" s="87">
        <v>1.7239234113869899</v>
      </c>
      <c r="N32" s="87">
        <v>1.40432799398992</v>
      </c>
      <c r="O32" s="87">
        <v>1.23489622207103</v>
      </c>
      <c r="P32" s="87">
        <v>1.46447666351991</v>
      </c>
      <c r="Q32" s="87">
        <v>1.72544916775179</v>
      </c>
      <c r="R32" s="87">
        <v>1.1251245529614899</v>
      </c>
      <c r="S32" s="87">
        <v>1.8773325780979799</v>
      </c>
      <c r="T32" s="87">
        <v>1.7309099895061899</v>
      </c>
      <c r="U32" s="87">
        <v>1.91234115466215</v>
      </c>
      <c r="V32" s="87">
        <v>1.0074205200622699</v>
      </c>
      <c r="W32" s="87">
        <v>1.6207725132740101</v>
      </c>
      <c r="X32" s="87">
        <v>1.20542851483316</v>
      </c>
      <c r="Y32" s="87">
        <v>1.3810677350729801</v>
      </c>
      <c r="Z32" s="87">
        <v>1.4760803832056</v>
      </c>
      <c r="AA32" s="87">
        <v>1.44567418850963</v>
      </c>
      <c r="AB32" s="87">
        <v>1.4305925196276099</v>
      </c>
      <c r="AC32" s="87">
        <v>1.76907390810137</v>
      </c>
      <c r="AD32" s="87">
        <v>1.6660224828449199</v>
      </c>
      <c r="AE32" s="87">
        <v>1.3529233372048499</v>
      </c>
      <c r="AF32" s="87">
        <v>1.2504488287506199</v>
      </c>
      <c r="AG32" s="87">
        <v>1.4764934233122999</v>
      </c>
      <c r="AH32" s="87">
        <v>1.17012538586925</v>
      </c>
      <c r="AJ32" s="92"/>
      <c r="AK32" s="92"/>
      <c r="AM32" s="101"/>
    </row>
    <row r="33" spans="1:39" x14ac:dyDescent="0.2">
      <c r="A33" s="13" t="s">
        <v>30</v>
      </c>
      <c r="B33" s="14" t="s">
        <v>54</v>
      </c>
      <c r="C33" s="18" t="s">
        <v>43</v>
      </c>
      <c r="D33" s="18" t="s">
        <v>45</v>
      </c>
      <c r="E33" s="19">
        <v>1.0132754229161101</v>
      </c>
      <c r="F33" s="19">
        <v>2.7455849880141598</v>
      </c>
      <c r="G33" s="20">
        <v>1.9826883707840901</v>
      </c>
      <c r="H33" s="20">
        <v>1.85441644266568</v>
      </c>
      <c r="I33" s="20">
        <v>2.5083413483434298</v>
      </c>
      <c r="J33" s="20">
        <v>1.48004078881418</v>
      </c>
      <c r="K33" s="20">
        <v>1.1113020819819199</v>
      </c>
      <c r="L33" s="20">
        <v>1.9350805402209399</v>
      </c>
      <c r="M33" s="20">
        <v>1.91414961472381</v>
      </c>
      <c r="N33" s="20">
        <v>1.3434601872466001</v>
      </c>
      <c r="O33" s="20">
        <v>1.70834991406952</v>
      </c>
      <c r="P33" s="20">
        <v>1.1258642655407001</v>
      </c>
      <c r="Q33" s="20">
        <v>0.91713203090247697</v>
      </c>
      <c r="R33" s="20">
        <v>0.98059661586506897</v>
      </c>
      <c r="S33" s="20">
        <v>1.21880230804373</v>
      </c>
      <c r="T33" s="20">
        <v>2.20403365914731</v>
      </c>
      <c r="U33" s="20">
        <v>0.70280732824283298</v>
      </c>
      <c r="V33" s="20">
        <v>1.13855950952202</v>
      </c>
      <c r="W33" s="20">
        <v>2.0348654141117901</v>
      </c>
      <c r="X33" s="20">
        <v>1.2809283436468699</v>
      </c>
      <c r="Y33" s="20">
        <v>1.7305011541045601</v>
      </c>
      <c r="Z33" s="20">
        <v>1.2945586900635999</v>
      </c>
      <c r="AA33" s="20">
        <v>1.10562660881108</v>
      </c>
      <c r="AB33" s="20">
        <v>0.71736517138655997</v>
      </c>
      <c r="AC33" s="20">
        <v>1.6765533830341</v>
      </c>
      <c r="AD33" s="20">
        <v>1.59063599946789</v>
      </c>
      <c r="AE33" s="20">
        <v>1.43538549553919</v>
      </c>
      <c r="AF33" s="20">
        <v>0.65250560678326397</v>
      </c>
      <c r="AG33" s="20">
        <v>1.69290978313639</v>
      </c>
      <c r="AH33" s="20">
        <v>1.06966134655645</v>
      </c>
      <c r="AJ33" s="21">
        <f>AVERAGE(G33:AH33)</f>
        <v>1.4431115000984303</v>
      </c>
      <c r="AK33" s="21">
        <f>STDEV(G33:AH33)</f>
        <v>0.47675614590224275</v>
      </c>
      <c r="AL33" s="46"/>
      <c r="AM33" s="60" t="s">
        <v>10</v>
      </c>
    </row>
    <row r="34" spans="1:39" s="30" customFormat="1" x14ac:dyDescent="0.2">
      <c r="B34" s="24"/>
      <c r="C34" s="25"/>
      <c r="D34" s="25"/>
      <c r="E34" s="19">
        <v>0.30716300131199398</v>
      </c>
      <c r="F34" s="19">
        <v>1.1465303674682901</v>
      </c>
      <c r="G34" s="20">
        <v>0.69250160218895296</v>
      </c>
      <c r="H34" s="20">
        <v>0.65788410449173995</v>
      </c>
      <c r="I34" s="20">
        <v>1.05816488119162</v>
      </c>
      <c r="J34" s="20">
        <v>0.65459528722786697</v>
      </c>
      <c r="K34" s="20">
        <v>0.47084529287669202</v>
      </c>
      <c r="L34" s="20">
        <v>0.850147371524406</v>
      </c>
      <c r="M34" s="20">
        <v>0.90737761103189796</v>
      </c>
      <c r="N34" s="20">
        <v>0.61208107106853205</v>
      </c>
      <c r="O34" s="20">
        <v>0.80211369023899703</v>
      </c>
      <c r="P34" s="20">
        <v>0.51081565351389702</v>
      </c>
      <c r="Q34" s="20">
        <v>0.36317549591797199</v>
      </c>
      <c r="R34" s="20">
        <v>0.45191456308032601</v>
      </c>
      <c r="S34" s="20">
        <v>0.606501121393761</v>
      </c>
      <c r="T34" s="20">
        <v>1.1158941701785099</v>
      </c>
      <c r="U34" s="20">
        <v>0.34526127263916401</v>
      </c>
      <c r="V34" s="20">
        <v>0.554524488496839</v>
      </c>
      <c r="W34" s="20">
        <v>1.0177116662352199</v>
      </c>
      <c r="X34" s="20">
        <v>0.64540248283968404</v>
      </c>
      <c r="Y34" s="20">
        <v>0.91318963523281904</v>
      </c>
      <c r="Z34" s="20">
        <v>0.66678956165700598</v>
      </c>
      <c r="AA34" s="20">
        <v>0.55922361961230704</v>
      </c>
      <c r="AB34" s="20">
        <v>0.351595844147435</v>
      </c>
      <c r="AC34" s="20">
        <v>0.86408531342369099</v>
      </c>
      <c r="AD34" s="20">
        <v>0.80968382215815204</v>
      </c>
      <c r="AE34" s="20">
        <v>0.72285533456001105</v>
      </c>
      <c r="AF34" s="20">
        <v>0.29555832919529501</v>
      </c>
      <c r="AG34" s="20">
        <v>0.80020482059601195</v>
      </c>
      <c r="AH34" s="20">
        <v>0.51085362070423601</v>
      </c>
      <c r="AM34" s="59"/>
    </row>
    <row r="35" spans="1:39" s="30" customFormat="1" x14ac:dyDescent="0.2">
      <c r="B35" s="24"/>
      <c r="C35" s="25"/>
      <c r="D35" s="25"/>
      <c r="E35" s="19">
        <v>3.0804262127071</v>
      </c>
      <c r="F35" s="19">
        <v>6.7012495051551104</v>
      </c>
      <c r="G35" s="20">
        <v>5.5547601387555199</v>
      </c>
      <c r="H35" s="20">
        <v>5.1713017790455904</v>
      </c>
      <c r="I35" s="20">
        <v>6.0028539441429896</v>
      </c>
      <c r="J35" s="20">
        <v>3.34585764291365</v>
      </c>
      <c r="K35" s="20">
        <v>2.57936797183691</v>
      </c>
      <c r="L35" s="20">
        <v>4.3945249389596697</v>
      </c>
      <c r="M35" s="20">
        <v>4.0620429536248697</v>
      </c>
      <c r="N35" s="20">
        <v>2.9309244217567301</v>
      </c>
      <c r="O35" s="20">
        <v>3.6493050717593301</v>
      </c>
      <c r="P35" s="20">
        <v>2.4648580407166198</v>
      </c>
      <c r="Q35" s="20">
        <v>2.2361076492387202</v>
      </c>
      <c r="R35" s="20">
        <v>2.1153991396120202</v>
      </c>
      <c r="S35" s="20">
        <v>2.4664243926912399</v>
      </c>
      <c r="T35" s="20">
        <v>4.40839273670667</v>
      </c>
      <c r="U35" s="20">
        <v>1.4176107861098</v>
      </c>
      <c r="V35" s="20">
        <v>2.3480710987355802</v>
      </c>
      <c r="W35" s="20">
        <v>4.1250749275553797</v>
      </c>
      <c r="X35" s="20">
        <v>2.56348418609713</v>
      </c>
      <c r="Y35" s="20">
        <v>3.3267059857435499</v>
      </c>
      <c r="Z35" s="20">
        <v>2.5394697958371499</v>
      </c>
      <c r="AA35" s="20">
        <v>2.2041648457997001</v>
      </c>
      <c r="AB35" s="20">
        <v>1.46852046959147</v>
      </c>
      <c r="AC35" s="20">
        <v>3.2897198408710402</v>
      </c>
      <c r="AD35" s="20">
        <v>3.15678382857286</v>
      </c>
      <c r="AE35" s="20">
        <v>2.87642184591413</v>
      </c>
      <c r="AF35" s="20">
        <v>1.42566860226838</v>
      </c>
      <c r="AG35" s="20">
        <v>3.6000315853319398</v>
      </c>
      <c r="AH35" s="20">
        <v>2.24366186989853</v>
      </c>
      <c r="AM35" s="59"/>
    </row>
    <row r="36" spans="1:39" s="73" customFormat="1" x14ac:dyDescent="0.2">
      <c r="A36" s="73" t="s">
        <v>31</v>
      </c>
      <c r="B36" s="72" t="s">
        <v>54</v>
      </c>
      <c r="C36" s="85" t="s">
        <v>43</v>
      </c>
      <c r="D36" s="85" t="s">
        <v>45</v>
      </c>
      <c r="E36" s="86">
        <v>0.61508863487149401</v>
      </c>
      <c r="F36" s="86">
        <v>1.05864927091631</v>
      </c>
      <c r="G36" s="87">
        <v>0.82855507469884504</v>
      </c>
      <c r="H36" s="87">
        <v>0.94093097617562504</v>
      </c>
      <c r="I36" s="87">
        <v>0.65042334474692898</v>
      </c>
      <c r="J36" s="87">
        <v>1.19334181122507</v>
      </c>
      <c r="K36" s="87">
        <v>0.90597204602692605</v>
      </c>
      <c r="L36" s="87">
        <v>0.81580701456586502</v>
      </c>
      <c r="M36" s="87">
        <v>1.6334785620280099</v>
      </c>
      <c r="N36" s="87">
        <v>1.21057878714717</v>
      </c>
      <c r="O36" s="87">
        <v>1.1855300675807801</v>
      </c>
      <c r="P36" s="87">
        <v>0.74423683365966697</v>
      </c>
      <c r="Q36" s="87">
        <v>0.88126563568435301</v>
      </c>
      <c r="R36" s="87">
        <v>0.783558210074497</v>
      </c>
      <c r="S36" s="87">
        <v>0.75880545781386399</v>
      </c>
      <c r="T36" s="87">
        <v>1.3078371166223901</v>
      </c>
      <c r="U36" s="87">
        <v>0.647743310405546</v>
      </c>
      <c r="V36" s="87">
        <v>0.84893320274844197</v>
      </c>
      <c r="W36" s="87">
        <v>0.65262787933717403</v>
      </c>
      <c r="X36" s="87">
        <v>0.94499451518586497</v>
      </c>
      <c r="Y36" s="87">
        <v>1.0405292387199001</v>
      </c>
      <c r="Z36" s="87">
        <v>0.90966049920358405</v>
      </c>
      <c r="AA36" s="87">
        <v>0.81244953972913303</v>
      </c>
      <c r="AB36" s="87">
        <v>0.99233188987541598</v>
      </c>
      <c r="AC36" s="87">
        <v>1.83736724831397</v>
      </c>
      <c r="AD36" s="87">
        <v>0.93265500230917997</v>
      </c>
      <c r="AE36" s="87">
        <v>0.78375852588932104</v>
      </c>
      <c r="AF36" s="87">
        <v>0.569703997385267</v>
      </c>
      <c r="AG36" s="87">
        <v>1.2844381044879201</v>
      </c>
      <c r="AH36" s="87">
        <v>1.0162907464253399</v>
      </c>
      <c r="AJ36" s="88">
        <f>AVERAGE(G36:AH36)</f>
        <v>0.96835016564521614</v>
      </c>
      <c r="AK36" s="88">
        <f>STDEV(G36:AH36)</f>
        <v>0.29192765249488395</v>
      </c>
      <c r="AL36" s="116"/>
      <c r="AM36" s="90" t="s">
        <v>11</v>
      </c>
    </row>
    <row r="37" spans="1:39" s="97" customFormat="1" x14ac:dyDescent="0.2">
      <c r="B37" s="98"/>
      <c r="C37" s="99"/>
      <c r="D37" s="99"/>
      <c r="E37" s="86">
        <v>0.24434421217918101</v>
      </c>
      <c r="F37" s="86">
        <v>0.63855748045860306</v>
      </c>
      <c r="G37" s="87">
        <v>0.49351009251350803</v>
      </c>
      <c r="H37" s="87">
        <v>0.58710009888260495</v>
      </c>
      <c r="I37" s="87">
        <v>0.41080341017585797</v>
      </c>
      <c r="J37" s="87">
        <v>0.79389252167200597</v>
      </c>
      <c r="K37" s="87">
        <v>0.59271987629895895</v>
      </c>
      <c r="L37" s="87">
        <v>0.51413515703147095</v>
      </c>
      <c r="M37" s="87">
        <v>1.0766553326535</v>
      </c>
      <c r="N37" s="87">
        <v>0.82210157164104003</v>
      </c>
      <c r="O37" s="87">
        <v>0.82290332647046704</v>
      </c>
      <c r="P37" s="87">
        <v>0.48693329935885699</v>
      </c>
      <c r="Q37" s="87">
        <v>0.58077608037592598</v>
      </c>
      <c r="R37" s="87">
        <v>0.51023477331688505</v>
      </c>
      <c r="S37" s="87">
        <v>0.51951636964040904</v>
      </c>
      <c r="T37" s="87">
        <v>0.93131917487516402</v>
      </c>
      <c r="U37" s="87">
        <v>0.45831914717390199</v>
      </c>
      <c r="V37" s="87">
        <v>0.62033197472026202</v>
      </c>
      <c r="W37" s="87">
        <v>0.47342801796603401</v>
      </c>
      <c r="X37" s="87">
        <v>0.68405353388308099</v>
      </c>
      <c r="Y37" s="87">
        <v>0.747456986416142</v>
      </c>
      <c r="Z37" s="87">
        <v>0.66317206968138398</v>
      </c>
      <c r="AA37" s="87">
        <v>0.58939336613837001</v>
      </c>
      <c r="AB37" s="87">
        <v>0.71882669860174297</v>
      </c>
      <c r="AC37" s="87">
        <v>1.3434796297820599</v>
      </c>
      <c r="AD37" s="87">
        <v>0.68180645027881204</v>
      </c>
      <c r="AE37" s="87">
        <v>0.56087852466847798</v>
      </c>
      <c r="AF37" s="87">
        <v>0.40648893427173499</v>
      </c>
      <c r="AG37" s="87">
        <v>0.89834421867442205</v>
      </c>
      <c r="AH37" s="87">
        <v>0.725540532964977</v>
      </c>
      <c r="AM37" s="101"/>
    </row>
    <row r="38" spans="1:39" s="97" customFormat="1" x14ac:dyDescent="0.2">
      <c r="B38" s="98"/>
      <c r="C38" s="99"/>
      <c r="D38" s="99"/>
      <c r="E38" s="86">
        <v>1.4906264839886101</v>
      </c>
      <c r="F38" s="86">
        <v>1.7558024593361701</v>
      </c>
      <c r="G38" s="87">
        <v>1.38341503723229</v>
      </c>
      <c r="H38" s="87">
        <v>1.50588489872775</v>
      </c>
      <c r="I38" s="87">
        <v>1.0238378441654401</v>
      </c>
      <c r="J38" s="87">
        <v>1.7943475921421901</v>
      </c>
      <c r="K38" s="87">
        <v>1.38158756942358</v>
      </c>
      <c r="L38" s="87">
        <v>1.28834509415239</v>
      </c>
      <c r="M38" s="87">
        <v>2.48710574172242</v>
      </c>
      <c r="N38" s="87">
        <v>1.78325991624167</v>
      </c>
      <c r="O38" s="87">
        <v>1.7079546844518401</v>
      </c>
      <c r="P38" s="87">
        <v>1.13187461423256</v>
      </c>
      <c r="Q38" s="87">
        <v>1.3339240663205001</v>
      </c>
      <c r="R38" s="87">
        <v>1.1975602776104599</v>
      </c>
      <c r="S38" s="87">
        <v>1.1050503114906101</v>
      </c>
      <c r="T38" s="87">
        <v>1.8389530291360801</v>
      </c>
      <c r="U38" s="87">
        <v>0.91279398959679803</v>
      </c>
      <c r="V38" s="87">
        <v>1.1606698266305</v>
      </c>
      <c r="W38" s="87">
        <v>0.89781165642965699</v>
      </c>
      <c r="X38" s="87">
        <v>1.3048342273993401</v>
      </c>
      <c r="Y38" s="87">
        <v>1.4481578539173601</v>
      </c>
      <c r="Z38" s="87">
        <v>1.24670942282857</v>
      </c>
      <c r="AA38" s="87">
        <v>1.1185858278499601</v>
      </c>
      <c r="AB38" s="87">
        <v>1.3694656772560001</v>
      </c>
      <c r="AC38" s="87">
        <v>2.5177088719771601</v>
      </c>
      <c r="AD38" s="87">
        <v>1.27482787269191</v>
      </c>
      <c r="AE38" s="87">
        <v>1.09302278032874</v>
      </c>
      <c r="AF38" s="87">
        <v>0.79526407083506701</v>
      </c>
      <c r="AG38" s="87">
        <v>1.8396309123247001</v>
      </c>
      <c r="AH38" s="87">
        <v>1.4229434484501899</v>
      </c>
      <c r="AM38" s="101"/>
    </row>
    <row r="39" spans="1:39" x14ac:dyDescent="0.2">
      <c r="A39" s="13" t="s">
        <v>32</v>
      </c>
      <c r="B39" s="14" t="s">
        <v>54</v>
      </c>
      <c r="C39" s="18" t="s">
        <v>43</v>
      </c>
      <c r="D39" s="18" t="s">
        <v>45</v>
      </c>
      <c r="E39" s="19">
        <v>0.60459535746117798</v>
      </c>
      <c r="F39" s="19">
        <v>0.95302896376250101</v>
      </c>
      <c r="G39" s="20">
        <v>0.95249398160052101</v>
      </c>
      <c r="H39" s="20">
        <v>0.96333422010328995</v>
      </c>
      <c r="I39" s="20">
        <v>0.82864336419848394</v>
      </c>
      <c r="J39" s="20">
        <v>1.19349510778802</v>
      </c>
      <c r="K39" s="20">
        <v>1.0862911901800301</v>
      </c>
      <c r="L39" s="20">
        <v>1.0889558103665999</v>
      </c>
      <c r="M39" s="20">
        <v>1.11458662108194</v>
      </c>
      <c r="N39" s="20">
        <v>1.5100501865375899</v>
      </c>
      <c r="O39" s="20">
        <v>1.2491697315469801</v>
      </c>
      <c r="P39" s="20">
        <v>1.0697020831592099</v>
      </c>
      <c r="Q39" s="20">
        <v>1.0094048011902901</v>
      </c>
      <c r="R39" s="20">
        <v>0.85855254899644196</v>
      </c>
      <c r="S39" s="20">
        <v>1.12927509399637</v>
      </c>
      <c r="T39" s="20">
        <v>1.0704425236667701</v>
      </c>
      <c r="U39" s="20">
        <v>1.18294496355385</v>
      </c>
      <c r="V39" s="20">
        <v>0.90489230961314304</v>
      </c>
      <c r="W39" s="20">
        <v>0.799548844551078</v>
      </c>
      <c r="X39" s="20">
        <v>0.98120548529821305</v>
      </c>
      <c r="Y39" s="20">
        <v>1.1519954432106401</v>
      </c>
      <c r="Z39" s="20">
        <v>0.98500830052742405</v>
      </c>
      <c r="AA39" s="20">
        <v>0.73444541010064701</v>
      </c>
      <c r="AB39" s="20">
        <v>1.6249756619418501</v>
      </c>
      <c r="AC39" s="20">
        <v>1.5844471334338199</v>
      </c>
      <c r="AD39" s="20">
        <v>1.2385266275481599</v>
      </c>
      <c r="AE39" s="20">
        <v>0.77839485192436098</v>
      </c>
      <c r="AF39" s="20">
        <v>0.77144709705602799</v>
      </c>
      <c r="AG39" s="20">
        <v>1.1277071267232099</v>
      </c>
      <c r="AH39" s="20">
        <v>1.19046500345328</v>
      </c>
      <c r="AJ39" s="21">
        <f>AVERAGE(G39:AH39)</f>
        <v>1.0778714829767231</v>
      </c>
      <c r="AK39" s="21">
        <f>STDEV(G39:AH39)</f>
        <v>0.22915805896072639</v>
      </c>
      <c r="AL39" s="46"/>
      <c r="AM39" s="60" t="s">
        <v>12</v>
      </c>
    </row>
    <row r="40" spans="1:39" s="30" customFormat="1" x14ac:dyDescent="0.2">
      <c r="B40" s="24"/>
      <c r="C40" s="25"/>
      <c r="D40" s="25"/>
      <c r="E40" s="19">
        <v>0.36311170117707697</v>
      </c>
      <c r="F40" s="19">
        <v>0.65230166956860203</v>
      </c>
      <c r="G40" s="20">
        <v>0.66393772145991203</v>
      </c>
      <c r="H40" s="20">
        <v>0.69440455686659697</v>
      </c>
      <c r="I40" s="20">
        <v>0.59711447203785994</v>
      </c>
      <c r="J40" s="20">
        <v>0.87712571370348702</v>
      </c>
      <c r="K40" s="20">
        <v>0.79790577172112098</v>
      </c>
      <c r="L40" s="20">
        <v>0.77515639240059198</v>
      </c>
      <c r="M40" s="20">
        <v>0.81975307272550402</v>
      </c>
      <c r="N40" s="20">
        <v>1.1483187070229299</v>
      </c>
      <c r="O40" s="20">
        <v>0.95553183695615496</v>
      </c>
      <c r="P40" s="20">
        <v>0.80838623446725799</v>
      </c>
      <c r="Q40" s="20">
        <v>0.75503546274043498</v>
      </c>
      <c r="R40" s="20">
        <v>0.63571796788521895</v>
      </c>
      <c r="S40" s="20">
        <v>0.839294294840084</v>
      </c>
      <c r="T40" s="20">
        <v>0.78458343441190204</v>
      </c>
      <c r="U40" s="20">
        <v>0.88532092535489904</v>
      </c>
      <c r="V40" s="20">
        <v>0.67874269857959402</v>
      </c>
      <c r="W40" s="20">
        <v>0.592242933742128</v>
      </c>
      <c r="X40" s="20">
        <v>0.72956903852349497</v>
      </c>
      <c r="Y40" s="20">
        <v>0.86645083299367498</v>
      </c>
      <c r="Z40" s="20">
        <v>0.74601749744927404</v>
      </c>
      <c r="AA40" s="20">
        <v>0.53955606486580499</v>
      </c>
      <c r="AB40" s="20">
        <v>1.24908655196482</v>
      </c>
      <c r="AC40" s="20">
        <v>1.21541974777745</v>
      </c>
      <c r="AD40" s="20">
        <v>0.941544214680196</v>
      </c>
      <c r="AE40" s="20">
        <v>0.59142781966451097</v>
      </c>
      <c r="AF40" s="20">
        <v>0.57685062118755304</v>
      </c>
      <c r="AG40" s="20">
        <v>0.86222864702781299</v>
      </c>
      <c r="AH40" s="20">
        <v>0.91392372838779301</v>
      </c>
      <c r="AM40" s="59"/>
    </row>
    <row r="41" spans="1:39" s="30" customFormat="1" x14ac:dyDescent="0.2">
      <c r="B41" s="24"/>
      <c r="C41" s="25"/>
      <c r="D41" s="25"/>
      <c r="E41" s="19">
        <v>0.98430971784190702</v>
      </c>
      <c r="F41" s="19">
        <v>1.3882967713844201</v>
      </c>
      <c r="G41" s="20">
        <v>1.36180574142105</v>
      </c>
      <c r="H41" s="20">
        <v>1.33324276241819</v>
      </c>
      <c r="I41" s="20">
        <v>1.1462272368206901</v>
      </c>
      <c r="J41" s="20">
        <v>1.6223060978774699</v>
      </c>
      <c r="K41" s="20">
        <v>1.47647240578036</v>
      </c>
      <c r="L41" s="20">
        <v>1.52648764064677</v>
      </c>
      <c r="M41" s="20">
        <v>1.5135389883599999</v>
      </c>
      <c r="N41" s="20">
        <v>1.9859762493494499</v>
      </c>
      <c r="O41" s="20">
        <v>1.6325193852248201</v>
      </c>
      <c r="P41" s="20">
        <v>1.4137990808927601</v>
      </c>
      <c r="Q41" s="20">
        <v>1.34729696568783</v>
      </c>
      <c r="R41" s="20">
        <v>1.1556008123760699</v>
      </c>
      <c r="S41" s="20">
        <v>1.5169651903993</v>
      </c>
      <c r="T41" s="20">
        <v>1.4572328433586901</v>
      </c>
      <c r="U41" s="20">
        <v>1.57885282059542</v>
      </c>
      <c r="V41" s="20">
        <v>1.2036657552355501</v>
      </c>
      <c r="W41" s="20">
        <v>1.0753649573699999</v>
      </c>
      <c r="X41" s="20">
        <v>1.3166070465000601</v>
      </c>
      <c r="Y41" s="20">
        <v>1.5298743880678201</v>
      </c>
      <c r="Z41" s="20">
        <v>1.29839159621292</v>
      </c>
      <c r="AA41" s="20">
        <v>0.99513978236649903</v>
      </c>
      <c r="AB41" s="20">
        <v>2.1156278169409402</v>
      </c>
      <c r="AC41" s="20">
        <v>2.0668376742443701</v>
      </c>
      <c r="AD41" s="20">
        <v>1.6284806336826501</v>
      </c>
      <c r="AE41" s="20">
        <v>1.0220745045270101</v>
      </c>
      <c r="AF41" s="20">
        <v>1.02876864283277</v>
      </c>
      <c r="AG41" s="20">
        <v>1.4741349799457999</v>
      </c>
      <c r="AH41" s="20">
        <v>1.5502368798743</v>
      </c>
      <c r="AM41" s="59"/>
    </row>
    <row r="42" spans="1:39" s="87" customFormat="1" x14ac:dyDescent="0.2">
      <c r="A42" s="73" t="s">
        <v>33</v>
      </c>
      <c r="B42" s="72" t="s">
        <v>54</v>
      </c>
      <c r="C42" s="85" t="s">
        <v>44</v>
      </c>
      <c r="D42" s="85" t="s">
        <v>47</v>
      </c>
      <c r="E42" s="86">
        <v>1.5178387980132599</v>
      </c>
      <c r="F42" s="86">
        <v>1.1622958338732701</v>
      </c>
      <c r="G42" s="87">
        <v>1.0682532697069</v>
      </c>
      <c r="H42" s="87">
        <v>1.4157467111111799</v>
      </c>
      <c r="I42" s="87">
        <v>1.87229802851022</v>
      </c>
      <c r="J42" s="87">
        <v>1.48939331184079</v>
      </c>
      <c r="K42" s="87">
        <v>1.9049697630636699</v>
      </c>
      <c r="L42" s="87">
        <v>1.0904666265776799</v>
      </c>
      <c r="M42" s="87">
        <v>2.0201893075285899</v>
      </c>
      <c r="N42" s="87">
        <v>1.2959289041540201</v>
      </c>
      <c r="O42" s="87">
        <v>1.8489819079474099</v>
      </c>
      <c r="P42" s="87">
        <v>1.5572357844486</v>
      </c>
      <c r="Q42" s="87">
        <v>0.94707833816284503</v>
      </c>
      <c r="R42" s="87">
        <v>1.2081725401110499</v>
      </c>
      <c r="S42" s="87">
        <v>1.4128596816653001</v>
      </c>
      <c r="T42" s="87">
        <v>2.0290590968874298</v>
      </c>
      <c r="U42" s="87">
        <v>1.4752788135083199</v>
      </c>
      <c r="V42" s="87">
        <v>1.4347996462219601</v>
      </c>
      <c r="W42" s="87">
        <v>1.2050288776657001</v>
      </c>
      <c r="X42" s="87">
        <v>1.0829529024114</v>
      </c>
      <c r="Y42" s="87">
        <v>1.7588410484300601</v>
      </c>
      <c r="Z42" s="87">
        <v>1.1716146938490299</v>
      </c>
      <c r="AA42" s="87">
        <v>0.91158615178929803</v>
      </c>
      <c r="AB42" s="87">
        <v>1.99991903207884</v>
      </c>
      <c r="AC42" s="87">
        <v>1.99209437738377</v>
      </c>
      <c r="AD42" s="87">
        <v>1.7304695340612499</v>
      </c>
      <c r="AE42" s="87">
        <v>1.1899336546697099</v>
      </c>
      <c r="AF42" s="87">
        <v>0.970331708079893</v>
      </c>
      <c r="AG42" s="87">
        <v>2.0770155142881501</v>
      </c>
      <c r="AH42" s="87">
        <v>1.7189146612631101</v>
      </c>
      <c r="AJ42" s="88">
        <f>AVERAGE(G42:AH42)</f>
        <v>1.4956933531220062</v>
      </c>
      <c r="AK42" s="88">
        <f>STDEV(G42:AH42)</f>
        <v>0.37853161681876457</v>
      </c>
      <c r="AL42" s="116"/>
      <c r="AM42" s="90" t="s">
        <v>13</v>
      </c>
    </row>
    <row r="43" spans="1:39" s="100" customFormat="1" x14ac:dyDescent="0.2">
      <c r="A43" s="97"/>
      <c r="B43" s="98"/>
      <c r="C43" s="99"/>
      <c r="D43" s="99"/>
      <c r="E43" s="86">
        <v>0.71046345342307904</v>
      </c>
      <c r="F43" s="86">
        <v>0.621491087924958</v>
      </c>
      <c r="G43" s="87">
        <v>0.59948058186972497</v>
      </c>
      <c r="H43" s="87">
        <v>0.84925750433535596</v>
      </c>
      <c r="I43" s="87">
        <v>1.1438559201262199</v>
      </c>
      <c r="J43" s="87">
        <v>0.90950264732970698</v>
      </c>
      <c r="K43" s="87">
        <v>1.1678042355304199</v>
      </c>
      <c r="L43" s="87">
        <v>0.63767924100042594</v>
      </c>
      <c r="M43" s="87">
        <v>1.23525369965843</v>
      </c>
      <c r="N43" s="87">
        <v>0.79468404312039098</v>
      </c>
      <c r="O43" s="87">
        <v>1.1594729641844399</v>
      </c>
      <c r="P43" s="87">
        <v>0.98206129961129396</v>
      </c>
      <c r="Q43" s="87">
        <v>0.59042774492691796</v>
      </c>
      <c r="R43" s="87">
        <v>0.75110526870085803</v>
      </c>
      <c r="S43" s="87">
        <v>0.88084501242415503</v>
      </c>
      <c r="T43" s="87">
        <v>1.25984600171324</v>
      </c>
      <c r="U43" s="87">
        <v>0.93530230895452804</v>
      </c>
      <c r="V43" s="87">
        <v>0.91863245344487199</v>
      </c>
      <c r="W43" s="87">
        <v>0.76764620960477603</v>
      </c>
      <c r="X43" s="87">
        <v>0.68579929383105398</v>
      </c>
      <c r="Y43" s="87">
        <v>1.1299799871343701</v>
      </c>
      <c r="Z43" s="87">
        <v>0.75255887014763201</v>
      </c>
      <c r="AA43" s="87">
        <v>0.58020327962934004</v>
      </c>
      <c r="AB43" s="87">
        <v>1.2861433974734899</v>
      </c>
      <c r="AC43" s="87">
        <v>1.28560209527342</v>
      </c>
      <c r="AD43" s="87">
        <v>1.12291099945192</v>
      </c>
      <c r="AE43" s="87">
        <v>0.77102695537460597</v>
      </c>
      <c r="AF43" s="87">
        <v>0.62419926710302298</v>
      </c>
      <c r="AG43" s="87">
        <v>1.34563610966973</v>
      </c>
      <c r="AH43" s="87">
        <v>1.1043116800213799</v>
      </c>
      <c r="AJ43" s="73"/>
      <c r="AK43" s="73"/>
      <c r="AM43" s="101"/>
    </row>
    <row r="44" spans="1:39" s="100" customFormat="1" x14ac:dyDescent="0.2">
      <c r="A44" s="97"/>
      <c r="B44" s="98"/>
      <c r="C44" s="99"/>
      <c r="D44" s="99"/>
      <c r="E44" s="86">
        <v>3.2329283255172601</v>
      </c>
      <c r="F44" s="86">
        <v>2.1839308377949802</v>
      </c>
      <c r="G44" s="87">
        <v>1.9109882151242701</v>
      </c>
      <c r="H44" s="87">
        <v>2.37840818623549</v>
      </c>
      <c r="I44" s="87">
        <v>3.0922340069132899</v>
      </c>
      <c r="J44" s="87">
        <v>2.4594767922021399</v>
      </c>
      <c r="K44" s="87">
        <v>3.1357746722192301</v>
      </c>
      <c r="L44" s="87">
        <v>1.8745907555641199</v>
      </c>
      <c r="M44" s="87">
        <v>3.3335533163967601</v>
      </c>
      <c r="N44" s="87">
        <v>2.1303401266517099</v>
      </c>
      <c r="O44" s="87">
        <v>2.97630253293767</v>
      </c>
      <c r="P44" s="87">
        <v>2.4925325403277401</v>
      </c>
      <c r="Q44" s="87">
        <v>1.5317136122597299</v>
      </c>
      <c r="R44" s="87">
        <v>1.95957993504373</v>
      </c>
      <c r="S44" s="87">
        <v>2.2859720121490699</v>
      </c>
      <c r="T44" s="87">
        <v>3.2982777377829899</v>
      </c>
      <c r="U44" s="87">
        <v>2.3492237462276799</v>
      </c>
      <c r="V44" s="87">
        <v>2.2633522426126702</v>
      </c>
      <c r="W44" s="87">
        <v>1.9097022652040301</v>
      </c>
      <c r="X44" s="87">
        <v>1.72557499303072</v>
      </c>
      <c r="Y44" s="87">
        <v>2.7659751196082998</v>
      </c>
      <c r="Z44" s="87">
        <v>1.84212659136002</v>
      </c>
      <c r="AA44" s="87">
        <v>1.4455881625775699</v>
      </c>
      <c r="AB44" s="87">
        <v>3.1427126952320901</v>
      </c>
      <c r="AC44" s="87">
        <v>3.1198859264310301</v>
      </c>
      <c r="AD44" s="87">
        <v>2.6954252182878</v>
      </c>
      <c r="AE44" s="87">
        <v>1.8555746824789701</v>
      </c>
      <c r="AF44" s="87">
        <v>1.5229498599031299</v>
      </c>
      <c r="AG44" s="87">
        <v>3.2409900137358099</v>
      </c>
      <c r="AH44" s="87">
        <v>2.7030968826408999</v>
      </c>
      <c r="AJ44" s="73"/>
      <c r="AK44" s="73"/>
      <c r="AM44" s="101"/>
    </row>
    <row r="45" spans="1:39" s="33" customFormat="1" x14ac:dyDescent="0.2">
      <c r="A45" s="33" t="s">
        <v>34</v>
      </c>
      <c r="B45" s="37" t="s">
        <v>54</v>
      </c>
      <c r="C45" s="35" t="s">
        <v>44</v>
      </c>
      <c r="D45" s="35" t="s">
        <v>47</v>
      </c>
      <c r="E45" s="19">
        <v>0.90910861816544697</v>
      </c>
      <c r="F45" s="19">
        <v>1.5667716043091899</v>
      </c>
      <c r="G45" s="20">
        <v>1.57216863328698</v>
      </c>
      <c r="H45" s="20">
        <v>1.5677171534971199</v>
      </c>
      <c r="I45" s="49">
        <v>1.43690567320369</v>
      </c>
      <c r="J45" s="20">
        <v>1.06682827089488</v>
      </c>
      <c r="K45" s="20">
        <v>1.5074612109841099</v>
      </c>
      <c r="L45" s="20">
        <v>1.44614187875579</v>
      </c>
      <c r="M45" s="20">
        <v>1.7578708886949499</v>
      </c>
      <c r="N45" s="20">
        <v>1.4335033446674901</v>
      </c>
      <c r="O45" s="20">
        <v>1.67943535504783</v>
      </c>
      <c r="P45" s="20">
        <v>1.7676368418617601</v>
      </c>
      <c r="Q45" s="20">
        <v>1.5137322656491501</v>
      </c>
      <c r="R45" s="20">
        <v>1.3279206309198299</v>
      </c>
      <c r="S45" s="20">
        <v>1.7157579454985099</v>
      </c>
      <c r="T45" s="20">
        <v>2.0975461746451902</v>
      </c>
      <c r="U45" s="20">
        <v>1.7114062314763401</v>
      </c>
      <c r="V45" s="20">
        <v>1.93102446222761</v>
      </c>
      <c r="W45" s="20">
        <v>1.4960268180903</v>
      </c>
      <c r="X45" s="20">
        <v>0.96678074472543596</v>
      </c>
      <c r="Y45" s="20">
        <v>1.58882780256976</v>
      </c>
      <c r="Z45" s="20">
        <v>1.3994638321235799</v>
      </c>
      <c r="AA45" s="20">
        <v>1.2012800524548899</v>
      </c>
      <c r="AB45" s="20">
        <v>1.81609716153737</v>
      </c>
      <c r="AC45" s="20">
        <v>1.75950137543083</v>
      </c>
      <c r="AD45" s="20">
        <v>1.72441021730338</v>
      </c>
      <c r="AE45" s="20">
        <v>1.5166459108286501</v>
      </c>
      <c r="AF45" s="20">
        <v>1.20547938922581</v>
      </c>
      <c r="AG45" s="20">
        <v>1.5065091285676899</v>
      </c>
      <c r="AH45" s="20">
        <v>1.2987787605422001</v>
      </c>
      <c r="AJ45" s="21">
        <f>AVERAGE(G45:AH45)</f>
        <v>1.5361735055253973</v>
      </c>
      <c r="AK45" s="21">
        <f>STDEV(G45:AH45)</f>
        <v>0.25408541440632254</v>
      </c>
      <c r="AL45" s="46"/>
      <c r="AM45" s="61" t="s">
        <v>14</v>
      </c>
    </row>
    <row r="46" spans="1:39" x14ac:dyDescent="0.2">
      <c r="B46" s="17"/>
      <c r="C46" s="18"/>
      <c r="D46" s="18"/>
      <c r="E46" s="19">
        <v>0.52035818801233102</v>
      </c>
      <c r="F46" s="19">
        <v>1.0405424356208199</v>
      </c>
      <c r="G46" s="20">
        <v>1.10522605565576</v>
      </c>
      <c r="H46" s="20">
        <v>1.16319504324561</v>
      </c>
      <c r="I46" s="20">
        <v>1.0799805865541099</v>
      </c>
      <c r="J46" s="20">
        <v>0.76261200511231197</v>
      </c>
      <c r="K46" s="20">
        <v>1.09417448026689</v>
      </c>
      <c r="L46" s="20">
        <v>1.04502534977216</v>
      </c>
      <c r="M46" s="20">
        <v>1.3147923390706</v>
      </c>
      <c r="N46" s="20">
        <v>1.0939897983692599</v>
      </c>
      <c r="O46" s="20">
        <v>1.29626379215859</v>
      </c>
      <c r="P46" s="20">
        <v>1.32416243701724</v>
      </c>
      <c r="Q46" s="20">
        <v>1.1035264260922599</v>
      </c>
      <c r="R46" s="20">
        <v>0.98759195080819695</v>
      </c>
      <c r="S46" s="20">
        <v>1.2989158393700799</v>
      </c>
      <c r="T46" s="20">
        <v>1.57973633931047</v>
      </c>
      <c r="U46" s="20">
        <v>1.29338876071201</v>
      </c>
      <c r="V46" s="20">
        <v>1.4800291709228499</v>
      </c>
      <c r="W46" s="20">
        <v>1.1522112232519</v>
      </c>
      <c r="X46" s="20">
        <v>0.73868838108754997</v>
      </c>
      <c r="Y46" s="20">
        <v>1.22058524863968</v>
      </c>
      <c r="Z46" s="20">
        <v>1.07209591654683</v>
      </c>
      <c r="AA46" s="20">
        <v>0.91856701440592103</v>
      </c>
      <c r="AB46" s="20">
        <v>1.39340506466109</v>
      </c>
      <c r="AC46" s="20">
        <v>1.31715616864829</v>
      </c>
      <c r="AD46" s="20">
        <v>1.3287478575164799</v>
      </c>
      <c r="AE46" s="20">
        <v>1.1628857508658399</v>
      </c>
      <c r="AF46" s="20">
        <v>0.91871725737139598</v>
      </c>
      <c r="AG46" s="20">
        <v>1.1524622272187901</v>
      </c>
      <c r="AH46" s="20">
        <v>0.996416548888299</v>
      </c>
      <c r="AJ46" s="28"/>
      <c r="AK46" s="28"/>
      <c r="AM46" s="60"/>
    </row>
    <row r="47" spans="1:39" x14ac:dyDescent="0.2">
      <c r="B47" s="17"/>
      <c r="C47" s="18"/>
      <c r="D47" s="18"/>
      <c r="E47" s="19">
        <v>1.60821727201711</v>
      </c>
      <c r="F47" s="19">
        <v>2.3810810646268901</v>
      </c>
      <c r="G47" s="20">
        <v>2.24584727714196</v>
      </c>
      <c r="H47" s="20">
        <v>2.1200672633366602</v>
      </c>
      <c r="I47" s="20">
        <v>1.91707568724563</v>
      </c>
      <c r="J47" s="20">
        <v>1.49616811255101</v>
      </c>
      <c r="K47" s="20">
        <v>2.0844937131755001</v>
      </c>
      <c r="L47" s="20">
        <v>2.0087016367005801</v>
      </c>
      <c r="M47" s="20">
        <v>2.3584242532497202</v>
      </c>
      <c r="N47" s="20">
        <v>1.8833779730176401</v>
      </c>
      <c r="O47" s="20">
        <v>2.1820954527387801</v>
      </c>
      <c r="P47" s="20">
        <v>2.3673260029852301</v>
      </c>
      <c r="Q47" s="20">
        <v>2.0837481732220899</v>
      </c>
      <c r="R47" s="20">
        <v>1.7902712720383001</v>
      </c>
      <c r="S47" s="20">
        <v>2.2732681865437998</v>
      </c>
      <c r="T47" s="20">
        <v>2.79485146289792</v>
      </c>
      <c r="U47" s="20">
        <v>2.2714502402988899</v>
      </c>
      <c r="V47" s="20">
        <v>2.5280153767074101</v>
      </c>
      <c r="W47" s="20">
        <v>1.94795231214718</v>
      </c>
      <c r="X47" s="20">
        <v>1.26774669147666</v>
      </c>
      <c r="Y47" s="20">
        <v>2.0737741223753101</v>
      </c>
      <c r="Z47" s="20">
        <v>1.8314749526090599</v>
      </c>
      <c r="AA47" s="20">
        <v>1.57467980761515</v>
      </c>
      <c r="AB47" s="20">
        <v>2.3742060592622298</v>
      </c>
      <c r="AC47" s="20">
        <v>2.3589153951214001</v>
      </c>
      <c r="AD47" s="20">
        <v>2.2443260812318502</v>
      </c>
      <c r="AE47" s="20">
        <v>1.9835179762019901</v>
      </c>
      <c r="AF47" s="20">
        <v>1.5855162645591001</v>
      </c>
      <c r="AG47" s="20">
        <v>1.9748599155387101</v>
      </c>
      <c r="AH47" s="20">
        <v>1.69718433700153</v>
      </c>
      <c r="AJ47" s="28"/>
      <c r="AK47" s="28"/>
      <c r="AM47" s="60"/>
    </row>
    <row r="48" spans="1:39" s="73" customFormat="1" x14ac:dyDescent="0.2">
      <c r="A48" s="73" t="s">
        <v>35</v>
      </c>
      <c r="B48" s="72" t="s">
        <v>54</v>
      </c>
      <c r="C48" s="85" t="s">
        <v>43</v>
      </c>
      <c r="D48" s="85" t="s">
        <v>45</v>
      </c>
      <c r="E48" s="86">
        <v>0.75182427709050603</v>
      </c>
      <c r="F48" s="86">
        <v>1.68446216426552</v>
      </c>
      <c r="G48" s="87">
        <v>1.5017725457791999</v>
      </c>
      <c r="H48" s="87">
        <v>1.2006237279499601</v>
      </c>
      <c r="I48" s="87">
        <v>1.3390925827298401</v>
      </c>
      <c r="J48" s="87">
        <v>1.31162034576465</v>
      </c>
      <c r="K48" s="87">
        <v>1.0795745392057401</v>
      </c>
      <c r="L48" s="87">
        <v>1.0162026167954099</v>
      </c>
      <c r="M48" s="87">
        <v>1.3649594107212499</v>
      </c>
      <c r="N48" s="87">
        <v>1.22415080611579</v>
      </c>
      <c r="O48" s="87">
        <v>1.24727689379595</v>
      </c>
      <c r="P48" s="87">
        <v>1.139262071788</v>
      </c>
      <c r="Q48" s="87">
        <v>1.15106211166077</v>
      </c>
      <c r="R48" s="87">
        <v>0.84823158592026504</v>
      </c>
      <c r="S48" s="87">
        <v>1.02243080434568</v>
      </c>
      <c r="T48" s="87">
        <v>1.4361225994933999</v>
      </c>
      <c r="U48" s="87">
        <v>0.90172160376678601</v>
      </c>
      <c r="V48" s="87">
        <v>0.932348852396093</v>
      </c>
      <c r="W48" s="87">
        <v>1.1693423365095399</v>
      </c>
      <c r="X48" s="87">
        <v>1.1628229884422101</v>
      </c>
      <c r="Y48" s="87">
        <v>0.98064411667925999</v>
      </c>
      <c r="Z48" s="87">
        <v>1.21933101952559</v>
      </c>
      <c r="AA48" s="87">
        <v>0.88630851569277502</v>
      </c>
      <c r="AB48" s="87">
        <v>0.86337276899381199</v>
      </c>
      <c r="AC48" s="87">
        <v>1.3238197670287799</v>
      </c>
      <c r="AD48" s="87">
        <v>1.1326291533470301</v>
      </c>
      <c r="AE48" s="87">
        <v>0.88741231371420803</v>
      </c>
      <c r="AF48" s="87">
        <v>0.72739487146801995</v>
      </c>
      <c r="AG48" s="87">
        <v>1.1149177515036901</v>
      </c>
      <c r="AH48" s="87">
        <v>0.65300429964346896</v>
      </c>
      <c r="AJ48" s="88">
        <f>AVERAGE(G48:AH48)</f>
        <v>1.1013376071706134</v>
      </c>
      <c r="AK48" s="88">
        <f>STDEV(G48:AH48)</f>
        <v>0.21224174689850198</v>
      </c>
      <c r="AL48" s="116"/>
      <c r="AM48" s="90" t="s">
        <v>15</v>
      </c>
    </row>
    <row r="49" spans="1:39" s="97" customFormat="1" x14ac:dyDescent="0.2">
      <c r="B49" s="98"/>
      <c r="C49" s="99"/>
      <c r="D49" s="99"/>
      <c r="E49" s="86">
        <v>0.55095927258408905</v>
      </c>
      <c r="F49" s="86">
        <v>1.26562840766304</v>
      </c>
      <c r="G49" s="87">
        <v>1.1391301124757001</v>
      </c>
      <c r="H49" s="87">
        <v>0.911128985534853</v>
      </c>
      <c r="I49" s="87">
        <v>1.0170723890207101</v>
      </c>
      <c r="J49" s="87">
        <v>1.0066865753682801</v>
      </c>
      <c r="K49" s="87">
        <v>0.82568502181238002</v>
      </c>
      <c r="L49" s="87">
        <v>0.76781128473094995</v>
      </c>
      <c r="M49" s="87">
        <v>1.03601515092693</v>
      </c>
      <c r="N49" s="87">
        <v>0.93996514265111097</v>
      </c>
      <c r="O49" s="87">
        <v>0.95892679912460399</v>
      </c>
      <c r="P49" s="87">
        <v>0.87848714101300696</v>
      </c>
      <c r="Q49" s="87">
        <v>0.87644417660001395</v>
      </c>
      <c r="R49" s="87">
        <v>0.63605484331044804</v>
      </c>
      <c r="S49" s="87">
        <v>0.77613550492889005</v>
      </c>
      <c r="T49" s="87">
        <v>1.1004077877101499</v>
      </c>
      <c r="U49" s="87">
        <v>0.68385950231443504</v>
      </c>
      <c r="V49" s="87">
        <v>0.70590575492398799</v>
      </c>
      <c r="W49" s="87">
        <v>0.89064168138141597</v>
      </c>
      <c r="X49" s="87">
        <v>0.87890674592610196</v>
      </c>
      <c r="Y49" s="87">
        <v>0.73410877237551697</v>
      </c>
      <c r="Z49" s="87">
        <v>0.912425204182156</v>
      </c>
      <c r="AA49" s="87">
        <v>0.66368250925861505</v>
      </c>
      <c r="AB49" s="87">
        <v>0.64479495455279101</v>
      </c>
      <c r="AC49" s="87">
        <v>0.97678029070460604</v>
      </c>
      <c r="AD49" s="87">
        <v>0.83163475380966401</v>
      </c>
      <c r="AE49" s="87">
        <v>0.65162190416348897</v>
      </c>
      <c r="AF49" s="87">
        <v>0.52049250742820896</v>
      </c>
      <c r="AG49" s="87">
        <v>0.80669455146452795</v>
      </c>
      <c r="AH49" s="87">
        <v>0.45679346630295498</v>
      </c>
      <c r="AM49" s="101"/>
    </row>
    <row r="50" spans="1:39" s="97" customFormat="1" x14ac:dyDescent="0.2">
      <c r="B50" s="98"/>
      <c r="C50" s="99"/>
      <c r="D50" s="99"/>
      <c r="E50" s="86">
        <v>1.0266617463152701</v>
      </c>
      <c r="F50" s="86">
        <v>2.2464254328481901</v>
      </c>
      <c r="G50" s="87">
        <v>1.98268427964439</v>
      </c>
      <c r="H50" s="87">
        <v>1.5839563853284599</v>
      </c>
      <c r="I50" s="87">
        <v>1.76533514979477</v>
      </c>
      <c r="J50" s="87">
        <v>1.7108884050083599</v>
      </c>
      <c r="K50" s="87">
        <v>1.4127038429816801</v>
      </c>
      <c r="L50" s="87">
        <v>1.3459143024449001</v>
      </c>
      <c r="M50" s="87">
        <v>1.80079244476346</v>
      </c>
      <c r="N50" s="87">
        <v>1.5957199471527701</v>
      </c>
      <c r="O50" s="87">
        <v>1.62364053880546</v>
      </c>
      <c r="P50" s="87">
        <v>1.47834600880253</v>
      </c>
      <c r="Q50" s="87">
        <v>1.5125690919761401</v>
      </c>
      <c r="R50" s="87">
        <v>1.1310887961829701</v>
      </c>
      <c r="S50" s="87">
        <v>1.3475218067443799</v>
      </c>
      <c r="T50" s="87">
        <v>1.8763993726657999</v>
      </c>
      <c r="U50" s="87">
        <v>1.1893741174916801</v>
      </c>
      <c r="V50" s="87">
        <v>1.2317523719386501</v>
      </c>
      <c r="W50" s="87">
        <v>1.5366461967659499</v>
      </c>
      <c r="X50" s="87">
        <v>1.5397484853535199</v>
      </c>
      <c r="Y50" s="87">
        <v>1.3105539058646001</v>
      </c>
      <c r="Z50" s="87">
        <v>1.6309154248412701</v>
      </c>
      <c r="AA50" s="87">
        <v>1.1839025826299301</v>
      </c>
      <c r="AB50" s="87">
        <v>1.1563243761495401</v>
      </c>
      <c r="AC50" s="87">
        <v>1.79710046139347</v>
      </c>
      <c r="AD50" s="87">
        <v>1.54398772409527</v>
      </c>
      <c r="AE50" s="87">
        <v>1.2083297843823599</v>
      </c>
      <c r="AF50" s="87">
        <v>1.01493419746263</v>
      </c>
      <c r="AG50" s="87">
        <v>1.54199851796418</v>
      </c>
      <c r="AH50" s="87">
        <v>0.93061734795386097</v>
      </c>
      <c r="AM50" s="101"/>
    </row>
    <row r="51" spans="1:39" x14ac:dyDescent="0.2">
      <c r="A51" s="13" t="s">
        <v>36</v>
      </c>
      <c r="B51" s="14" t="s">
        <v>54</v>
      </c>
      <c r="C51" s="18" t="s">
        <v>45</v>
      </c>
      <c r="D51" s="18" t="s">
        <v>46</v>
      </c>
      <c r="E51" s="19"/>
      <c r="F51" s="19">
        <v>2.4989810171715301</v>
      </c>
      <c r="G51" s="20">
        <v>1.9764234203459901</v>
      </c>
      <c r="H51" s="20">
        <v>2.6761497157854399</v>
      </c>
      <c r="I51" s="20">
        <v>0.80259866867316598</v>
      </c>
      <c r="J51" s="20">
        <v>0.99291513515876295</v>
      </c>
      <c r="K51" s="20">
        <v>0.94448249896089498</v>
      </c>
      <c r="L51" s="20">
        <v>1.1622138723987601</v>
      </c>
      <c r="M51" s="20">
        <v>1.8300220546972401</v>
      </c>
      <c r="N51" s="20">
        <v>3.5266750571399199</v>
      </c>
      <c r="O51" s="20">
        <v>3.3600666021331</v>
      </c>
      <c r="P51" s="20">
        <v>4.6351040523574696</v>
      </c>
      <c r="Q51" s="20">
        <v>1.96294089283586</v>
      </c>
      <c r="R51" s="20">
        <v>2.1330235031551101</v>
      </c>
      <c r="S51" s="20">
        <v>3.2304747328188599</v>
      </c>
      <c r="T51" s="20">
        <v>3.1375392515205398</v>
      </c>
      <c r="U51" s="20">
        <v>3.7532785644317901</v>
      </c>
      <c r="V51" s="20">
        <v>2.1316794185392101</v>
      </c>
      <c r="W51" s="20">
        <v>4.3716892144161399</v>
      </c>
      <c r="X51" s="20">
        <v>2.0468773544993</v>
      </c>
      <c r="Y51" s="20">
        <v>2.0057765658262698</v>
      </c>
      <c r="Z51" s="20">
        <v>2.4010724338762399</v>
      </c>
      <c r="AA51" s="20">
        <v>1.48585720778951</v>
      </c>
      <c r="AB51" s="20">
        <v>3.2526568507272602</v>
      </c>
      <c r="AC51" s="20">
        <v>2.8725645408540101</v>
      </c>
      <c r="AD51" s="20">
        <v>2.83048129795448</v>
      </c>
      <c r="AE51" s="20">
        <v>1.4517024512499499</v>
      </c>
      <c r="AF51" s="20">
        <v>1.88978311674212</v>
      </c>
      <c r="AG51" s="20">
        <v>2.9766539339473899</v>
      </c>
      <c r="AH51" s="20">
        <v>1.68900230405991</v>
      </c>
      <c r="AJ51" s="21">
        <f>AVERAGE(G51:AH51)</f>
        <v>2.4117751683176674</v>
      </c>
      <c r="AK51" s="21">
        <f>STDEV(G51:AH51)</f>
        <v>1.0088796910866458</v>
      </c>
      <c r="AL51" s="46"/>
      <c r="AM51" s="60" t="s">
        <v>16</v>
      </c>
    </row>
    <row r="52" spans="1:39" x14ac:dyDescent="0.2">
      <c r="B52" s="17"/>
      <c r="C52" s="18"/>
      <c r="D52" s="18"/>
      <c r="E52" s="19"/>
      <c r="F52" s="19">
        <v>0.90763096886063199</v>
      </c>
      <c r="G52" s="20">
        <v>0.98026871572737195</v>
      </c>
      <c r="H52" s="20">
        <v>1.0755090999341499</v>
      </c>
      <c r="I52" s="20">
        <v>0.240804352509803</v>
      </c>
      <c r="J52" s="20">
        <v>0.467386261144147</v>
      </c>
      <c r="K52" s="20">
        <v>0.47203076740075001</v>
      </c>
      <c r="L52" s="20">
        <v>0.52485598271122802</v>
      </c>
      <c r="M52" s="20">
        <v>0.616326968386671</v>
      </c>
      <c r="N52" s="20">
        <v>2.0859023098763001</v>
      </c>
      <c r="O52" s="20">
        <v>2.0463066144658799</v>
      </c>
      <c r="P52" s="20">
        <v>2.1798245695554601</v>
      </c>
      <c r="Q52" s="20">
        <v>1.12212164892377</v>
      </c>
      <c r="R52" s="20">
        <v>1.19088998724148</v>
      </c>
      <c r="S52" s="20">
        <v>1.98748930382731</v>
      </c>
      <c r="T52" s="20">
        <v>1.8919694174237101</v>
      </c>
      <c r="U52" s="20">
        <v>2.0876604932784999</v>
      </c>
      <c r="V52" s="20">
        <v>0.87019720344487195</v>
      </c>
      <c r="W52" s="20">
        <v>2.1401968857267502</v>
      </c>
      <c r="X52" s="20">
        <v>1.2367125431988999</v>
      </c>
      <c r="Y52" s="20">
        <v>1.2532952026267901</v>
      </c>
      <c r="Z52" s="20">
        <v>1.4221227571208599</v>
      </c>
      <c r="AA52" s="20">
        <v>0.85275664657404804</v>
      </c>
      <c r="AB52" s="20">
        <v>2.13754817110603</v>
      </c>
      <c r="AC52" s="20">
        <v>1.72651911706613</v>
      </c>
      <c r="AD52" s="20">
        <v>1.84693925648726</v>
      </c>
      <c r="AE52" s="20">
        <v>0.96099257722292997</v>
      </c>
      <c r="AF52" s="20">
        <v>1.13693980410949</v>
      </c>
      <c r="AG52" s="20">
        <v>1.83102009139961</v>
      </c>
      <c r="AH52" s="20">
        <v>1.0155011525545401</v>
      </c>
      <c r="AJ52" s="30"/>
      <c r="AK52" s="30"/>
      <c r="AM52" s="60"/>
    </row>
    <row r="53" spans="1:39" x14ac:dyDescent="0.2">
      <c r="B53" s="17"/>
      <c r="C53" s="18"/>
      <c r="D53" s="18"/>
      <c r="E53" s="19"/>
      <c r="F53" s="19">
        <v>7.7372543922230097</v>
      </c>
      <c r="G53" s="20">
        <v>4.14940175082178</v>
      </c>
      <c r="H53" s="20">
        <v>7.4923808937441603</v>
      </c>
      <c r="I53" s="20">
        <v>2.5795095907630401</v>
      </c>
      <c r="J53" s="20">
        <v>2.0967809525364598</v>
      </c>
      <c r="K53" s="20">
        <v>1.8831421207258501</v>
      </c>
      <c r="L53" s="20">
        <v>2.58769883499561</v>
      </c>
      <c r="M53" s="20">
        <v>5.8077922839566796</v>
      </c>
      <c r="N53" s="20">
        <v>6.2386713042229598</v>
      </c>
      <c r="O53" s="20">
        <v>5.7240633542519799</v>
      </c>
      <c r="P53" s="20">
        <v>11.2027798341511</v>
      </c>
      <c r="Q53" s="20">
        <v>3.5358969006000902</v>
      </c>
      <c r="R53" s="20">
        <v>3.9446257485883498</v>
      </c>
      <c r="S53" s="20">
        <v>5.4303259107908497</v>
      </c>
      <c r="T53" s="20">
        <v>5.3752671642738896</v>
      </c>
      <c r="U53" s="20">
        <v>7.1025189924959502</v>
      </c>
      <c r="V53" s="20">
        <v>5.7356057027351</v>
      </c>
      <c r="W53" s="20">
        <v>9.8285990964907803</v>
      </c>
      <c r="X53" s="20">
        <v>3.4690391478042599</v>
      </c>
      <c r="Y53" s="20">
        <v>3.2676455857223701</v>
      </c>
      <c r="Z53" s="20">
        <v>4.1726348244340601</v>
      </c>
      <c r="AA53" s="20">
        <v>2.6143510263923599</v>
      </c>
      <c r="AB53" s="20">
        <v>5.0334268884139197</v>
      </c>
      <c r="AC53" s="20">
        <v>4.9107179794045699</v>
      </c>
      <c r="AD53" s="20">
        <v>4.4113063892386597</v>
      </c>
      <c r="AE53" s="20">
        <v>2.2038391160208102</v>
      </c>
      <c r="AF53" s="20">
        <v>3.18858587604129</v>
      </c>
      <c r="AG53" s="20">
        <v>4.95942312092241</v>
      </c>
      <c r="AH53" s="20">
        <v>2.8472004944498601</v>
      </c>
      <c r="AJ53" s="30"/>
      <c r="AK53" s="30"/>
      <c r="AM53" s="60"/>
    </row>
    <row r="54" spans="1:39" s="73" customFormat="1" x14ac:dyDescent="0.2">
      <c r="A54" s="73" t="s">
        <v>37</v>
      </c>
      <c r="B54" s="72" t="s">
        <v>54</v>
      </c>
      <c r="C54" s="85" t="s">
        <v>45</v>
      </c>
      <c r="D54" s="85" t="s">
        <v>47</v>
      </c>
      <c r="E54" s="86">
        <v>8.1651368724156104</v>
      </c>
      <c r="F54" s="86">
        <v>14.1352652784591</v>
      </c>
      <c r="G54" s="87">
        <v>10.137884309822899</v>
      </c>
      <c r="H54" s="87">
        <v>5.39745920563798</v>
      </c>
      <c r="I54" s="87">
        <v>10.332080758988299</v>
      </c>
      <c r="J54" s="87">
        <v>4.4725983379774696</v>
      </c>
      <c r="K54" s="87">
        <v>9.56425373992845</v>
      </c>
      <c r="L54" s="87">
        <v>6.40088439093243</v>
      </c>
      <c r="M54" s="87">
        <v>13.2330686449552</v>
      </c>
      <c r="N54" s="87">
        <v>6.7544325201163797</v>
      </c>
      <c r="O54" s="87">
        <v>13.3700956819889</v>
      </c>
      <c r="P54" s="87">
        <v>10.557470422322901</v>
      </c>
      <c r="Q54" s="87">
        <v>6.19864995548265</v>
      </c>
      <c r="R54" s="87">
        <v>8.9001213023265304</v>
      </c>
      <c r="S54" s="87">
        <v>9.0505123914204102</v>
      </c>
      <c r="T54" s="87">
        <v>11.1621522817862</v>
      </c>
      <c r="U54" s="87">
        <v>15.0940171394668</v>
      </c>
      <c r="V54" s="87">
        <v>11.6424094830586</v>
      </c>
      <c r="W54" s="87">
        <v>12.7432685661547</v>
      </c>
      <c r="X54" s="87">
        <v>6.63803007554605</v>
      </c>
      <c r="Y54" s="87">
        <v>9.0896155012580202</v>
      </c>
      <c r="Z54" s="87">
        <v>10.603950265178099</v>
      </c>
      <c r="AA54" s="87">
        <v>5.46550351388791</v>
      </c>
      <c r="AB54" s="87">
        <v>16.320212196931902</v>
      </c>
      <c r="AC54" s="87">
        <v>8.5794850001867502</v>
      </c>
      <c r="AD54" s="87">
        <v>22.888030581231</v>
      </c>
      <c r="AE54" s="87">
        <v>7.0477863425193998</v>
      </c>
      <c r="AF54" s="87">
        <v>7.7004735339471297</v>
      </c>
      <c r="AG54" s="87">
        <v>15.1971786029358</v>
      </c>
      <c r="AH54" s="87">
        <v>9.10226535060381</v>
      </c>
      <c r="AJ54" s="88">
        <f>AVERAGE(G54:AH54)</f>
        <v>10.130138932021167</v>
      </c>
      <c r="AK54" s="88">
        <f>STDEV(G54:AH54)</f>
        <v>4.0102432343604351</v>
      </c>
      <c r="AL54" s="116"/>
      <c r="AM54" s="90" t="s">
        <v>17</v>
      </c>
    </row>
    <row r="55" spans="1:39" s="73" customFormat="1" x14ac:dyDescent="0.2">
      <c r="B55" s="84"/>
      <c r="C55" s="85"/>
      <c r="D55" s="85"/>
      <c r="E55" s="86">
        <v>2.8254285866679401</v>
      </c>
      <c r="F55" s="86">
        <v>6.1551828503026904</v>
      </c>
      <c r="G55" s="87">
        <v>5.2196002577521803</v>
      </c>
      <c r="H55" s="87">
        <v>2.8297886232591201</v>
      </c>
      <c r="I55" s="87">
        <v>5.4023961095978699</v>
      </c>
      <c r="J55" s="87">
        <v>2.4020618167383798</v>
      </c>
      <c r="K55" s="87">
        <v>5.1975723888502996</v>
      </c>
      <c r="L55" s="87">
        <v>3.49809035641315</v>
      </c>
      <c r="M55" s="87">
        <v>7.3777851273181101</v>
      </c>
      <c r="N55" s="87">
        <v>3.7905765074598499</v>
      </c>
      <c r="O55" s="87">
        <v>7.5715054928663399</v>
      </c>
      <c r="P55" s="87">
        <v>6.0720825402082301</v>
      </c>
      <c r="Q55" s="87">
        <v>3.4695135127721599</v>
      </c>
      <c r="R55" s="87">
        <v>5.0434118742730298</v>
      </c>
      <c r="S55" s="87">
        <v>5.1936172780129297</v>
      </c>
      <c r="T55" s="87">
        <v>6.3346580037916098</v>
      </c>
      <c r="U55" s="87">
        <v>8.7680714418432597</v>
      </c>
      <c r="V55" s="87">
        <v>6.62053863156794</v>
      </c>
      <c r="W55" s="87">
        <v>7.3303627684778698</v>
      </c>
      <c r="X55" s="87">
        <v>3.81153813237156</v>
      </c>
      <c r="Y55" s="87">
        <v>5.2707328644120501</v>
      </c>
      <c r="Z55" s="87">
        <v>6.09113475798432</v>
      </c>
      <c r="AA55" s="87">
        <v>3.0793855281580398</v>
      </c>
      <c r="AB55" s="87">
        <v>9.4190442551094602</v>
      </c>
      <c r="AC55" s="87">
        <v>4.9245411569469901</v>
      </c>
      <c r="AD55" s="87">
        <v>13.2532539421282</v>
      </c>
      <c r="AE55" s="87">
        <v>4.1260873498639601</v>
      </c>
      <c r="AF55" s="87">
        <v>4.4705700302976501</v>
      </c>
      <c r="AG55" s="87">
        <v>8.8080984188343194</v>
      </c>
      <c r="AH55" s="87">
        <v>5.3445323581458801</v>
      </c>
      <c r="AJ55" s="92"/>
      <c r="AK55" s="92"/>
      <c r="AM55" s="90"/>
    </row>
    <row r="56" spans="1:39" s="73" customFormat="1" x14ac:dyDescent="0.2">
      <c r="B56" s="84"/>
      <c r="C56" s="85"/>
      <c r="D56" s="85"/>
      <c r="E56" s="86">
        <v>28.0939313511963</v>
      </c>
      <c r="F56" s="86">
        <v>35.112581220436702</v>
      </c>
      <c r="G56" s="87">
        <v>20.770622321216401</v>
      </c>
      <c r="H56" s="87">
        <v>10.8544426764902</v>
      </c>
      <c r="I56" s="87">
        <v>20.8840202441875</v>
      </c>
      <c r="J56" s="87">
        <v>8.7781842273915593</v>
      </c>
      <c r="K56" s="87">
        <v>18.622195777261201</v>
      </c>
      <c r="L56" s="87">
        <v>12.386823158472099</v>
      </c>
      <c r="M56" s="87">
        <v>25.2052448605797</v>
      </c>
      <c r="N56" s="87">
        <v>12.7751705017451</v>
      </c>
      <c r="O56" s="87">
        <v>25.126921746274402</v>
      </c>
      <c r="P56" s="87">
        <v>19.585011111436401</v>
      </c>
      <c r="Q56" s="87">
        <v>11.7533048174282</v>
      </c>
      <c r="R56" s="87">
        <v>16.705369855763401</v>
      </c>
      <c r="S56" s="87">
        <v>16.810848646174598</v>
      </c>
      <c r="T56" s="87">
        <v>20.930653369204101</v>
      </c>
      <c r="U56" s="87">
        <v>27.761452134025099</v>
      </c>
      <c r="V56" s="87">
        <v>21.7956749791955</v>
      </c>
      <c r="W56" s="87">
        <v>23.630182106868101</v>
      </c>
      <c r="X56" s="87">
        <v>12.315750202467701</v>
      </c>
      <c r="Y56" s="87">
        <v>16.733731240764801</v>
      </c>
      <c r="Z56" s="87">
        <v>19.676073626407899</v>
      </c>
      <c r="AA56" s="87">
        <v>10.3009181927775</v>
      </c>
      <c r="AB56" s="87">
        <v>30.1841181948989</v>
      </c>
      <c r="AC56" s="87">
        <v>15.934371710389801</v>
      </c>
      <c r="AD56" s="87">
        <v>42.213763613261101</v>
      </c>
      <c r="AE56" s="87">
        <v>12.872294400188601</v>
      </c>
      <c r="AF56" s="87">
        <v>14.164272950101401</v>
      </c>
      <c r="AG56" s="87">
        <v>28.003959338401501</v>
      </c>
      <c r="AH56" s="87">
        <v>16.593038997035801</v>
      </c>
      <c r="AJ56" s="92"/>
      <c r="AK56" s="92"/>
      <c r="AM56" s="90"/>
    </row>
    <row r="57" spans="1:39" x14ac:dyDescent="0.2">
      <c r="A57" s="13" t="s">
        <v>38</v>
      </c>
      <c r="B57" s="14" t="s">
        <v>54</v>
      </c>
      <c r="C57" s="18" t="s">
        <v>45</v>
      </c>
      <c r="D57" s="18" t="s">
        <v>47</v>
      </c>
      <c r="E57" s="19">
        <v>4.3455859959917396</v>
      </c>
      <c r="F57" s="19">
        <v>9.0987182180211708</v>
      </c>
      <c r="G57" s="20">
        <v>5.3619366853033403</v>
      </c>
      <c r="H57" s="20">
        <v>4.86284789814228</v>
      </c>
      <c r="I57" s="20">
        <v>7.53984453214394</v>
      </c>
      <c r="J57" s="20">
        <v>5.0492301889842004</v>
      </c>
      <c r="K57" s="20">
        <v>7.3782492689172399</v>
      </c>
      <c r="L57" s="20">
        <v>4.0517917405761796</v>
      </c>
      <c r="M57" s="20">
        <v>7.6007495446397098</v>
      </c>
      <c r="N57" s="20">
        <v>6.6499521377072099</v>
      </c>
      <c r="O57" s="20">
        <v>6.9977830572511799</v>
      </c>
      <c r="P57" s="20">
        <v>6.3946073074510501</v>
      </c>
      <c r="Q57" s="20">
        <v>4.3841629311063901</v>
      </c>
      <c r="R57" s="20">
        <v>5.5751305493220702</v>
      </c>
      <c r="S57" s="20">
        <v>4.8068216032734199</v>
      </c>
      <c r="T57" s="20">
        <v>7.3209858541942401</v>
      </c>
      <c r="U57" s="20">
        <v>8.8346585662794901</v>
      </c>
      <c r="V57" s="20">
        <v>6.7946671394209801</v>
      </c>
      <c r="W57" s="20">
        <v>6.7641030489773399</v>
      </c>
      <c r="X57" s="20">
        <v>4.5385798793721301</v>
      </c>
      <c r="Y57" s="20">
        <v>7.2212630644963101</v>
      </c>
      <c r="Z57" s="20">
        <v>3.9175263612341502</v>
      </c>
      <c r="AA57" s="20">
        <v>4.3034829169171998</v>
      </c>
      <c r="AB57" s="20">
        <v>8.8927704630278992</v>
      </c>
      <c r="AC57" s="20">
        <v>6.22353237495226</v>
      </c>
      <c r="AD57" s="20">
        <v>9.6295514848027501</v>
      </c>
      <c r="AE57" s="20">
        <v>5.7757816356299498</v>
      </c>
      <c r="AF57" s="20">
        <v>4.8022921499947602</v>
      </c>
      <c r="AG57" s="20">
        <v>10.6589893784395</v>
      </c>
      <c r="AH57" s="20">
        <v>5.0468094705824802</v>
      </c>
      <c r="AJ57" s="21">
        <f>AVERAGE(G57:AH57)</f>
        <v>6.3349321868978459</v>
      </c>
      <c r="AK57" s="21">
        <f>STDEV(G57:AH57)</f>
        <v>1.7576249603625835</v>
      </c>
      <c r="AL57" s="46"/>
      <c r="AM57" s="60" t="s">
        <v>18</v>
      </c>
    </row>
    <row r="58" spans="1:39" x14ac:dyDescent="0.2">
      <c r="B58" s="17"/>
      <c r="C58" s="18"/>
      <c r="D58" s="18"/>
      <c r="E58" s="19">
        <v>1.50756399964896</v>
      </c>
      <c r="F58" s="19">
        <v>4.5521713213759796</v>
      </c>
      <c r="G58" s="20">
        <v>3.0442579541124801</v>
      </c>
      <c r="H58" s="20">
        <v>2.7091968533700599</v>
      </c>
      <c r="I58" s="20">
        <v>4.1758924631663001</v>
      </c>
      <c r="J58" s="20">
        <v>2.8598441226931501</v>
      </c>
      <c r="K58" s="20">
        <v>4.2123026831422496</v>
      </c>
      <c r="L58" s="20">
        <v>2.3181207145169598</v>
      </c>
      <c r="M58" s="20">
        <v>4.3613487154586501</v>
      </c>
      <c r="N58" s="20">
        <v>3.8527689014767699</v>
      </c>
      <c r="O58" s="20">
        <v>4.0730179679473197</v>
      </c>
      <c r="P58" s="20">
        <v>3.8016054744244299</v>
      </c>
      <c r="Q58" s="20">
        <v>2.5725575310034801</v>
      </c>
      <c r="R58" s="20">
        <v>3.29655142400861</v>
      </c>
      <c r="S58" s="20">
        <v>2.8296969491451698</v>
      </c>
      <c r="T58" s="20">
        <v>4.2826010364857803</v>
      </c>
      <c r="U58" s="20">
        <v>5.2591305938895703</v>
      </c>
      <c r="V58" s="20">
        <v>4.0051699679659603</v>
      </c>
      <c r="W58" s="20">
        <v>3.99651551398079</v>
      </c>
      <c r="X58" s="20">
        <v>2.6763254196777799</v>
      </c>
      <c r="Y58" s="20">
        <v>4.2899183347979601</v>
      </c>
      <c r="Z58" s="20">
        <v>2.3229269503108498</v>
      </c>
      <c r="AA58" s="20">
        <v>2.5197089485469601</v>
      </c>
      <c r="AB58" s="20">
        <v>5.2887615602313502</v>
      </c>
      <c r="AC58" s="20">
        <v>3.7003069504290802</v>
      </c>
      <c r="AD58" s="20">
        <v>5.7853952824239903</v>
      </c>
      <c r="AE58" s="20">
        <v>3.4367813326269001</v>
      </c>
      <c r="AF58" s="20">
        <v>2.8674678422170299</v>
      </c>
      <c r="AG58" s="20">
        <v>6.3413793889149996</v>
      </c>
      <c r="AH58" s="20">
        <v>2.9922479375079298</v>
      </c>
      <c r="AJ58" s="30"/>
      <c r="AK58" s="30"/>
      <c r="AM58" s="60"/>
    </row>
    <row r="59" spans="1:39" x14ac:dyDescent="0.2">
      <c r="B59" s="17"/>
      <c r="C59" s="18"/>
      <c r="D59" s="18"/>
      <c r="E59" s="19">
        <v>13.556604441151199</v>
      </c>
      <c r="F59" s="19">
        <v>19.061979638421299</v>
      </c>
      <c r="G59" s="20">
        <v>9.9181339069521606</v>
      </c>
      <c r="H59" s="20">
        <v>9.1494772858399198</v>
      </c>
      <c r="I59" s="20">
        <v>14.278423076387501</v>
      </c>
      <c r="J59" s="20">
        <v>9.3603508649085203</v>
      </c>
      <c r="K59" s="20">
        <v>13.587611198293001</v>
      </c>
      <c r="L59" s="20">
        <v>7.4402592606429696</v>
      </c>
      <c r="M59" s="20">
        <v>13.9343278755941</v>
      </c>
      <c r="N59" s="20">
        <v>12.0875828864776</v>
      </c>
      <c r="O59" s="20">
        <v>12.674515861149899</v>
      </c>
      <c r="P59" s="20">
        <v>11.3712215404754</v>
      </c>
      <c r="Q59" s="20">
        <v>7.8791688525674797</v>
      </c>
      <c r="R59" s="20">
        <v>9.9558888665149894</v>
      </c>
      <c r="S59" s="20">
        <v>8.6154814358158092</v>
      </c>
      <c r="T59" s="20">
        <v>13.1980655756615</v>
      </c>
      <c r="U59" s="20">
        <v>15.702483683656601</v>
      </c>
      <c r="V59" s="20">
        <v>12.1677910268406</v>
      </c>
      <c r="W59" s="20">
        <v>12.0917100461124</v>
      </c>
      <c r="X59" s="20">
        <v>8.1219003811202004</v>
      </c>
      <c r="Y59" s="20">
        <v>12.846691701943501</v>
      </c>
      <c r="Z59" s="20">
        <v>6.9773108039160796</v>
      </c>
      <c r="AA59" s="20">
        <v>7.7473130790133302</v>
      </c>
      <c r="AB59" s="20">
        <v>15.815515363788201</v>
      </c>
      <c r="AC59" s="20">
        <v>11.065392676354501</v>
      </c>
      <c r="AD59" s="20">
        <v>16.9744221919129</v>
      </c>
      <c r="AE59" s="20">
        <v>10.2595130525175</v>
      </c>
      <c r="AF59" s="20">
        <v>8.5054196178943506</v>
      </c>
      <c r="AG59" s="20">
        <v>18.948252200232901</v>
      </c>
      <c r="AH59" s="20">
        <v>8.9919196459324908</v>
      </c>
      <c r="AJ59" s="30"/>
      <c r="AK59" s="30"/>
      <c r="AM59" s="60"/>
    </row>
    <row r="60" spans="1:39" s="97" customFormat="1" x14ac:dyDescent="0.2">
      <c r="A60" s="73" t="s">
        <v>39</v>
      </c>
      <c r="B60" s="72" t="s">
        <v>54</v>
      </c>
      <c r="C60" s="85" t="s">
        <v>45</v>
      </c>
      <c r="D60" s="85" t="s">
        <v>47</v>
      </c>
      <c r="E60" s="86"/>
      <c r="F60" s="86">
        <v>0.28422006705207198</v>
      </c>
      <c r="G60" s="87">
        <v>0.134121342437516</v>
      </c>
      <c r="H60" s="87">
        <v>0.12964662835049201</v>
      </c>
      <c r="I60" s="87">
        <v>0.41017160691643101</v>
      </c>
      <c r="J60" s="87">
        <v>0.19408424152341799</v>
      </c>
      <c r="K60" s="87">
        <v>0.32187227849460998</v>
      </c>
      <c r="L60" s="87">
        <v>0.28309369011920599</v>
      </c>
      <c r="M60" s="87">
        <v>0.19586718972256001</v>
      </c>
      <c r="N60" s="87">
        <v>0.23833366809277601</v>
      </c>
      <c r="O60" s="87">
        <v>0.27167047228578101</v>
      </c>
      <c r="P60" s="87">
        <v>0.34563669025826099</v>
      </c>
      <c r="Q60" s="87">
        <v>0.20456901609141401</v>
      </c>
      <c r="R60" s="87">
        <v>0.169427326100624</v>
      </c>
      <c r="S60" s="87">
        <v>0.14901081366386401</v>
      </c>
      <c r="T60" s="87">
        <v>0.130008315065024</v>
      </c>
      <c r="U60" s="87">
        <v>0.196625061358153</v>
      </c>
      <c r="V60" s="87">
        <v>0.23538813840214201</v>
      </c>
      <c r="W60" s="87">
        <v>0.15060226116304901</v>
      </c>
      <c r="X60" s="87">
        <v>0.111692434859056</v>
      </c>
      <c r="Y60" s="87">
        <v>0.41484083084276102</v>
      </c>
      <c r="Z60" s="87">
        <v>0.38946054219572801</v>
      </c>
      <c r="AA60" s="87">
        <v>0.24535923646166999</v>
      </c>
      <c r="AB60" s="87">
        <v>0.166122920932191</v>
      </c>
      <c r="AC60" s="87">
        <v>0.39014825539871301</v>
      </c>
      <c r="AD60" s="87">
        <v>0.458100090776974</v>
      </c>
      <c r="AE60" s="87">
        <v>0.41847584528097198</v>
      </c>
      <c r="AF60" s="87">
        <v>0.21935689321521801</v>
      </c>
      <c r="AG60" s="87">
        <v>0.55335059180491497</v>
      </c>
      <c r="AH60" s="87">
        <v>0.28561662652279801</v>
      </c>
      <c r="AJ60" s="88">
        <f>AVERAGE(G60:AH60)</f>
        <v>0.26473760744058278</v>
      </c>
      <c r="AK60" s="88">
        <f>STDEV(G60:AH60)</f>
        <v>0.1176969046415255</v>
      </c>
      <c r="AL60" s="116"/>
      <c r="AM60" s="90" t="s">
        <v>19</v>
      </c>
    </row>
    <row r="61" spans="1:39" s="97" customFormat="1" x14ac:dyDescent="0.2">
      <c r="A61" s="73"/>
      <c r="B61" s="84"/>
      <c r="C61" s="85"/>
      <c r="D61" s="85"/>
      <c r="E61" s="86"/>
      <c r="F61" s="86">
        <v>6.09793852417597E-2</v>
      </c>
      <c r="G61" s="87">
        <v>3.1604983015955102E-2</v>
      </c>
      <c r="H61" s="87">
        <v>3.2996286880850802E-2</v>
      </c>
      <c r="I61" s="87">
        <v>0.13533709665896701</v>
      </c>
      <c r="J61" s="87">
        <v>5.9001717117823198E-2</v>
      </c>
      <c r="K61" s="87">
        <v>0.10350637647987999</v>
      </c>
      <c r="L61" s="87">
        <v>8.4188420029517305E-2</v>
      </c>
      <c r="M61" s="87">
        <v>6.1336356806959397E-2</v>
      </c>
      <c r="N61" s="87">
        <v>7.9851965217734397E-2</v>
      </c>
      <c r="O61" s="87">
        <v>9.2777530318443102E-2</v>
      </c>
      <c r="P61" s="87">
        <v>0.12186618261288901</v>
      </c>
      <c r="Q61" s="87">
        <v>6.8891339197092102E-2</v>
      </c>
      <c r="R61" s="87">
        <v>5.8998037734483401E-2</v>
      </c>
      <c r="S61" s="87">
        <v>5.0142795953406601E-2</v>
      </c>
      <c r="T61" s="87">
        <v>3.9449084608462498E-2</v>
      </c>
      <c r="U61" s="87">
        <v>7.0280368443876307E-2</v>
      </c>
      <c r="V61" s="87">
        <v>8.7889046354310996E-2</v>
      </c>
      <c r="W61" s="87">
        <v>5.3262781481040598E-2</v>
      </c>
      <c r="X61" s="87">
        <v>3.9567403597856897E-2</v>
      </c>
      <c r="Y61" s="87">
        <v>0.15659416255702499</v>
      </c>
      <c r="Z61" s="87">
        <v>0.14059383044502499</v>
      </c>
      <c r="AA61" s="87">
        <v>8.96266369955077E-2</v>
      </c>
      <c r="AB61" s="87">
        <v>5.4923766466448601E-2</v>
      </c>
      <c r="AC61" s="87">
        <v>0.144061588496323</v>
      </c>
      <c r="AD61" s="87">
        <v>0.17364081550914201</v>
      </c>
      <c r="AE61" s="87">
        <v>0.15940300015230799</v>
      </c>
      <c r="AF61" s="87">
        <v>8.0302460018185501E-2</v>
      </c>
      <c r="AG61" s="87">
        <v>0.21079699818854999</v>
      </c>
      <c r="AH61" s="87">
        <v>0.104864563138911</v>
      </c>
      <c r="AM61" s="90"/>
    </row>
    <row r="62" spans="1:39" s="97" customFormat="1" x14ac:dyDescent="0.2">
      <c r="A62" s="73"/>
      <c r="B62" s="84"/>
      <c r="C62" s="85"/>
      <c r="D62" s="85"/>
      <c r="E62" s="86"/>
      <c r="F62" s="86">
        <v>1.1361889805723</v>
      </c>
      <c r="G62" s="87">
        <v>0.48764098230663899</v>
      </c>
      <c r="H62" s="87">
        <v>0.43127742190674501</v>
      </c>
      <c r="I62" s="87">
        <v>1.13985144123476</v>
      </c>
      <c r="J62" s="87">
        <v>0.559515821555849</v>
      </c>
      <c r="K62" s="87">
        <v>0.91695787911278703</v>
      </c>
      <c r="L62" s="87">
        <v>0.85439436352398801</v>
      </c>
      <c r="M62" s="87">
        <v>0.55534040063150103</v>
      </c>
      <c r="N62" s="87">
        <v>0.64329448597719396</v>
      </c>
      <c r="O62" s="87">
        <v>0.72520459791222203</v>
      </c>
      <c r="P62" s="87">
        <v>0.89414661474048696</v>
      </c>
      <c r="Q62" s="87">
        <v>0.54233892609848899</v>
      </c>
      <c r="R62" s="87">
        <v>0.43969830521239001</v>
      </c>
      <c r="S62" s="87">
        <v>0.39491040167818697</v>
      </c>
      <c r="T62" s="87">
        <v>0.37035396365289103</v>
      </c>
      <c r="U62" s="87">
        <v>0.49662323608433201</v>
      </c>
      <c r="V62" s="87">
        <v>0.569864595778518</v>
      </c>
      <c r="W62" s="87">
        <v>0.386942491677915</v>
      </c>
      <c r="X62" s="87">
        <v>0.28588520481847901</v>
      </c>
      <c r="Y62" s="87">
        <v>1.00208536915729</v>
      </c>
      <c r="Z62" s="87">
        <v>0.98521418464548205</v>
      </c>
      <c r="AA62" s="87">
        <v>0.61290791628130803</v>
      </c>
      <c r="AB62" s="87">
        <v>0.45428210164951</v>
      </c>
      <c r="AC62" s="87">
        <v>0.96781482531103602</v>
      </c>
      <c r="AD62" s="87">
        <v>1.1019635753583801</v>
      </c>
      <c r="AE62" s="87">
        <v>1.00044170842712</v>
      </c>
      <c r="AF62" s="87">
        <v>0.54671228805119498</v>
      </c>
      <c r="AG62" s="87">
        <v>1.3273279675124601</v>
      </c>
      <c r="AH62" s="87">
        <v>0.71081248224921501</v>
      </c>
      <c r="AM62" s="90"/>
    </row>
    <row r="63" spans="1:39" x14ac:dyDescent="0.2">
      <c r="A63" s="13" t="s">
        <v>40</v>
      </c>
      <c r="B63" s="14" t="s">
        <v>54</v>
      </c>
      <c r="C63" s="18" t="s">
        <v>44</v>
      </c>
      <c r="D63" s="18" t="s">
        <v>46</v>
      </c>
      <c r="E63" s="19">
        <v>1.3990178190531399</v>
      </c>
      <c r="F63" s="19">
        <v>1.5664986187927701</v>
      </c>
      <c r="G63" s="20">
        <v>0.85841555651519097</v>
      </c>
      <c r="H63" s="20">
        <v>0.69019304063110698</v>
      </c>
      <c r="I63" s="20">
        <v>0.82073374816448896</v>
      </c>
      <c r="J63" s="20">
        <v>1.3281550729167799</v>
      </c>
      <c r="K63" s="20">
        <v>0.70197864388076903</v>
      </c>
      <c r="L63" s="20">
        <v>0.90498686200655698</v>
      </c>
      <c r="M63" s="20">
        <v>1.1411318828107999</v>
      </c>
      <c r="N63" s="20">
        <v>1.12646639028648</v>
      </c>
      <c r="O63" s="20">
        <v>1.1202659424572301</v>
      </c>
      <c r="P63" s="20">
        <v>0.89460893442379597</v>
      </c>
      <c r="Q63" s="20">
        <v>0.74760118897166505</v>
      </c>
      <c r="R63" s="20">
        <v>0.89893222202785406</v>
      </c>
      <c r="S63" s="20">
        <v>0.894825173576835</v>
      </c>
      <c r="T63" s="20">
        <v>1.2630208665435201</v>
      </c>
      <c r="U63" s="20">
        <v>1.0775061806547801</v>
      </c>
      <c r="V63" s="20">
        <v>1.04712754795216</v>
      </c>
      <c r="W63" s="20">
        <v>1.56491397051407</v>
      </c>
      <c r="X63" s="20">
        <v>1.64378440636894</v>
      </c>
      <c r="Y63" s="20">
        <v>1.4246117541413299</v>
      </c>
      <c r="Z63" s="20">
        <v>1.0399312056088901</v>
      </c>
      <c r="AA63" s="20">
        <v>1.5019628273432399</v>
      </c>
      <c r="AB63" s="20">
        <v>2.0224456476752102</v>
      </c>
      <c r="AC63" s="20">
        <v>1.6597451997875201</v>
      </c>
      <c r="AD63" s="20">
        <v>1.5311543103865699</v>
      </c>
      <c r="AE63" s="20">
        <v>0.86332591633977296</v>
      </c>
      <c r="AF63" s="20">
        <v>1.08376357890468</v>
      </c>
      <c r="AG63" s="20">
        <v>1.6513175326570999</v>
      </c>
      <c r="AH63" s="20">
        <v>1.14156562065807</v>
      </c>
      <c r="AJ63" s="21">
        <f>AVERAGE(G63:AH63)</f>
        <v>1.1658739722930502</v>
      </c>
      <c r="AK63" s="21">
        <f>STDEV(G63:AH63)</f>
        <v>0.34466014437166026</v>
      </c>
      <c r="AL63" s="46"/>
      <c r="AM63" s="60" t="s">
        <v>20</v>
      </c>
    </row>
    <row r="64" spans="1:39" x14ac:dyDescent="0.2">
      <c r="B64" s="17"/>
      <c r="C64" s="18"/>
      <c r="D64" s="18"/>
      <c r="E64" s="19">
        <v>0.84396033046323204</v>
      </c>
      <c r="F64" s="19">
        <v>1.0607560136377301</v>
      </c>
      <c r="G64" s="20">
        <v>0.60756552468405101</v>
      </c>
      <c r="H64" s="20">
        <v>0.49459248318715499</v>
      </c>
      <c r="I64" s="20">
        <v>0.58762209529054699</v>
      </c>
      <c r="J64" s="20">
        <v>1.0103081100434299</v>
      </c>
      <c r="K64" s="20">
        <v>0.51130413738552805</v>
      </c>
      <c r="L64" s="20">
        <v>0.657502032238648</v>
      </c>
      <c r="M64" s="20">
        <v>0.86023928707976605</v>
      </c>
      <c r="N64" s="20">
        <v>0.87283440459021899</v>
      </c>
      <c r="O64" s="20">
        <v>0.87706478025676804</v>
      </c>
      <c r="P64" s="20">
        <v>0.70365098077330002</v>
      </c>
      <c r="Q64" s="20">
        <v>0.55952294275457104</v>
      </c>
      <c r="R64" s="20">
        <v>0.64515781412468298</v>
      </c>
      <c r="S64" s="20">
        <v>0.66838958684264604</v>
      </c>
      <c r="T64" s="20">
        <v>0.95968268347671104</v>
      </c>
      <c r="U64" s="20">
        <v>0.80215681215836598</v>
      </c>
      <c r="V64" s="20">
        <v>0.79798273606096604</v>
      </c>
      <c r="W64" s="20">
        <v>1.18574699427087</v>
      </c>
      <c r="X64" s="20">
        <v>1.2203286532873701</v>
      </c>
      <c r="Y64" s="20">
        <v>1.0551834152792601</v>
      </c>
      <c r="Z64" s="20">
        <v>0.79140988139195301</v>
      </c>
      <c r="AA64" s="20">
        <v>1.1184315420394699</v>
      </c>
      <c r="AB64" s="20">
        <v>1.5482641807833599</v>
      </c>
      <c r="AC64" s="20">
        <v>1.2548359463732299</v>
      </c>
      <c r="AD64" s="20">
        <v>1.1678653159860399</v>
      </c>
      <c r="AE64" s="20">
        <v>0.63259277950382997</v>
      </c>
      <c r="AF64" s="20">
        <v>0.804947139311329</v>
      </c>
      <c r="AG64" s="20">
        <v>1.2046916203189399</v>
      </c>
      <c r="AH64" s="20">
        <v>0.82912754191835503</v>
      </c>
      <c r="AM64" s="60"/>
    </row>
    <row r="65" spans="1:40" x14ac:dyDescent="0.2">
      <c r="B65" s="17"/>
      <c r="C65" s="18"/>
      <c r="D65" s="18"/>
      <c r="E65" s="19">
        <v>2.37320750553436</v>
      </c>
      <c r="F65" s="19">
        <v>2.3345539367316301</v>
      </c>
      <c r="G65" s="20">
        <v>1.2155052951069001</v>
      </c>
      <c r="H65" s="20">
        <v>0.96305637793015197</v>
      </c>
      <c r="I65" s="20">
        <v>1.14799906392073</v>
      </c>
      <c r="J65" s="20">
        <v>1.75111429028429</v>
      </c>
      <c r="K65" s="20">
        <v>0.96197600723558696</v>
      </c>
      <c r="L65" s="20">
        <v>1.2461212427269499</v>
      </c>
      <c r="M65" s="20">
        <v>1.5158025848196599</v>
      </c>
      <c r="N65" s="20">
        <v>1.4553631345050999</v>
      </c>
      <c r="O65" s="20">
        <v>1.4321047626846899</v>
      </c>
      <c r="P65" s="20">
        <v>1.13715458372266</v>
      </c>
      <c r="Q65" s="20">
        <v>0.99680625381210197</v>
      </c>
      <c r="R65" s="20">
        <v>1.2512301596470301</v>
      </c>
      <c r="S65" s="20">
        <v>1.1967851306716499</v>
      </c>
      <c r="T65" s="20">
        <v>1.66537083049184</v>
      </c>
      <c r="U65" s="20">
        <v>1.44898080373113</v>
      </c>
      <c r="V65" s="20">
        <v>1.3747459171261001</v>
      </c>
      <c r="W65" s="20">
        <v>2.0726742678986101</v>
      </c>
      <c r="X65" s="20">
        <v>2.2251019156471501</v>
      </c>
      <c r="Y65" s="20">
        <v>1.93083137141306</v>
      </c>
      <c r="Z65" s="20">
        <v>1.36753642702287</v>
      </c>
      <c r="AA65" s="20">
        <v>2.0253161810720699</v>
      </c>
      <c r="AB65" s="20">
        <v>2.65443786482441</v>
      </c>
      <c r="AC65" s="20">
        <v>2.2043184422948201</v>
      </c>
      <c r="AD65" s="20">
        <v>2.01321136218343</v>
      </c>
      <c r="AE65" s="20">
        <v>1.17725259664315</v>
      </c>
      <c r="AF65" s="20">
        <v>1.46084656082709</v>
      </c>
      <c r="AG65" s="20">
        <v>2.2749046094491501</v>
      </c>
      <c r="AH65" s="20">
        <v>1.5744667244738699</v>
      </c>
      <c r="AM65" s="60"/>
    </row>
    <row r="66" spans="1:40" x14ac:dyDescent="0.2">
      <c r="B66" s="17"/>
      <c r="C66" s="18"/>
      <c r="D66" s="18"/>
      <c r="E66" s="38"/>
      <c r="F66" s="19"/>
      <c r="G66" s="39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M66" s="60"/>
    </row>
    <row r="67" spans="1:40" x14ac:dyDescent="0.2">
      <c r="B67" s="17"/>
      <c r="C67" s="18"/>
      <c r="D67" s="18"/>
      <c r="E67" s="38"/>
      <c r="F67" s="19"/>
      <c r="G67" s="39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M67" s="60"/>
    </row>
    <row r="68" spans="1:40" ht="13.2" x14ac:dyDescent="0.25">
      <c r="A68" s="16"/>
      <c r="E68" s="11">
        <v>1994</v>
      </c>
      <c r="F68" s="11">
        <v>1995</v>
      </c>
      <c r="G68" s="15">
        <v>1996</v>
      </c>
      <c r="H68" s="16">
        <v>1997</v>
      </c>
      <c r="I68" s="16">
        <v>1998</v>
      </c>
      <c r="J68" s="16">
        <v>1999</v>
      </c>
      <c r="K68" s="16">
        <v>2000</v>
      </c>
      <c r="L68" s="16">
        <v>2001</v>
      </c>
      <c r="M68" s="16">
        <v>2002</v>
      </c>
      <c r="N68" s="16">
        <v>2003</v>
      </c>
      <c r="O68" s="16">
        <v>2004</v>
      </c>
      <c r="P68" s="16">
        <v>2005</v>
      </c>
      <c r="Q68" s="16">
        <v>2006</v>
      </c>
      <c r="R68" s="15">
        <v>2007</v>
      </c>
      <c r="S68" s="15">
        <v>2008</v>
      </c>
      <c r="T68" s="15">
        <v>2009</v>
      </c>
      <c r="U68" s="15">
        <v>2010</v>
      </c>
      <c r="V68" s="15">
        <v>2011</v>
      </c>
      <c r="W68" s="15">
        <v>2012</v>
      </c>
      <c r="X68" s="15">
        <v>2013</v>
      </c>
      <c r="Y68" s="15">
        <v>2014</v>
      </c>
      <c r="Z68" s="15">
        <v>2015</v>
      </c>
      <c r="AA68" s="15">
        <v>2016</v>
      </c>
      <c r="AB68" s="15">
        <v>2017</v>
      </c>
      <c r="AC68" s="15">
        <v>2018</v>
      </c>
      <c r="AD68" s="15">
        <v>2019</v>
      </c>
      <c r="AE68" s="15">
        <v>2020</v>
      </c>
      <c r="AF68" s="15">
        <v>2021</v>
      </c>
      <c r="AG68" s="15">
        <v>2022</v>
      </c>
      <c r="AH68" s="15">
        <v>2023</v>
      </c>
      <c r="AJ68" s="43" t="s">
        <v>57</v>
      </c>
      <c r="AK68" s="43" t="s">
        <v>58</v>
      </c>
      <c r="AL68" s="43"/>
      <c r="AN68" s="43" t="s">
        <v>56</v>
      </c>
    </row>
    <row r="69" spans="1:40" x14ac:dyDescent="0.2">
      <c r="B69" s="17"/>
      <c r="C69" s="18"/>
      <c r="D69" s="18"/>
      <c r="E69" s="38"/>
      <c r="F69" s="19"/>
      <c r="G69" s="39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M69" s="60"/>
    </row>
    <row r="70" spans="1:40" ht="12" x14ac:dyDescent="0.25">
      <c r="A70" s="51" t="s">
        <v>67</v>
      </c>
      <c r="B70" s="17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M70" s="60"/>
    </row>
    <row r="71" spans="1:40" x14ac:dyDescent="0.2">
      <c r="A71" s="2" t="s">
        <v>69</v>
      </c>
      <c r="B71" s="17"/>
      <c r="G71" s="52">
        <f>AVERAGE(G3,G6,G9,G12,G15,G18,G21,G24,G27,G30,G33,G36,G39,G42,G45,G48,G51,G54,G57,G60,G63)</f>
        <v>1.6203735930615391</v>
      </c>
      <c r="H71" s="52">
        <f t="shared" ref="H71:AB71" si="0">AVERAGE(H3,H6,H9,H12,H15,H18,H21,H24,H27,H30,H33,H36,H39,H42,H45,H48,H51,H54,H57,H60,H63)</f>
        <v>1.4564245352335299</v>
      </c>
      <c r="I71" s="52">
        <f t="shared" si="0"/>
        <v>1.8112535164255286</v>
      </c>
      <c r="J71" s="52">
        <f t="shared" si="0"/>
        <v>1.4579006088891013</v>
      </c>
      <c r="K71" s="52">
        <f t="shared" si="0"/>
        <v>1.7565608583510854</v>
      </c>
      <c r="L71" s="52">
        <f t="shared" si="0"/>
        <v>1.366270630590984</v>
      </c>
      <c r="M71" s="52">
        <f t="shared" si="0"/>
        <v>2.1123956795426957</v>
      </c>
      <c r="N71" s="52">
        <f t="shared" si="0"/>
        <v>1.8567965952820888</v>
      </c>
      <c r="O71" s="52">
        <f t="shared" si="0"/>
        <v>2.2674608750981555</v>
      </c>
      <c r="P71" s="52">
        <f t="shared" si="0"/>
        <v>1.9631235616029608</v>
      </c>
      <c r="Q71" s="52">
        <f t="shared" si="0"/>
        <v>1.3210001061307843</v>
      </c>
      <c r="R71" s="52">
        <f t="shared" si="0"/>
        <v>1.6048258043812129</v>
      </c>
      <c r="S71" s="52">
        <f t="shared" si="0"/>
        <v>1.7065059743094348</v>
      </c>
      <c r="T71" s="52">
        <f t="shared" si="0"/>
        <v>2.154445965885277</v>
      </c>
      <c r="U71" s="52">
        <f t="shared" si="0"/>
        <v>2.2222184239956984</v>
      </c>
      <c r="V71" s="52">
        <f t="shared" si="0"/>
        <v>1.8966983154316042</v>
      </c>
      <c r="W71" s="52">
        <f t="shared" si="0"/>
        <v>2.0939309393172829</v>
      </c>
      <c r="X71" s="52">
        <f t="shared" si="0"/>
        <v>1.4860937788974398</v>
      </c>
      <c r="Y71" s="52">
        <f t="shared" si="0"/>
        <v>1.876747172777167</v>
      </c>
      <c r="Z71" s="52">
        <f t="shared" si="0"/>
        <v>1.7398760582040882</v>
      </c>
      <c r="AA71" s="52">
        <f t="shared" si="0"/>
        <v>1.3638735279711913</v>
      </c>
      <c r="AB71" s="52">
        <f t="shared" si="0"/>
        <v>2.4692930340573715</v>
      </c>
      <c r="AC71" s="52">
        <f t="shared" ref="AC71:AE71" si="1">AVERAGE(AC3,AC6,AC9,AC12,AC15,AC18,AC21,AC24,AC27,AC30,AC33,AC36,AC39,AC42,AC45,AC48,AC51,AC54,AC57,AC60,AC63)</f>
        <v>1.9621370390861199</v>
      </c>
      <c r="AD71" s="52">
        <f t="shared" si="1"/>
        <v>2.7987937385784076</v>
      </c>
      <c r="AE71" s="52">
        <f t="shared" si="1"/>
        <v>1.5880581139842063</v>
      </c>
      <c r="AF71" s="52">
        <f t="shared" ref="AF71:AH71" si="2">AVERAGE(AF3,AF6,AF9,AF12,AF15,AF18,AF21,AF24,AF27,AF30,AF33,AF36,AF39,AF42,AF45,AF48,AF51,AF54,AF57,AF60,AF63)</f>
        <v>1.509545024817553</v>
      </c>
      <c r="AG71" s="52">
        <f t="shared" ref="AG71" si="3">AVERAGE(AG3,AG6,AG9,AG12,AG15,AG18,AG21,AG24,AG27,AG30,AG33,AG36,AG39,AG42,AG45,AG48,AG51,AG54,AG57,AG60,AG63)</f>
        <v>2.4658598223772286</v>
      </c>
      <c r="AH71" s="52">
        <f t="shared" si="2"/>
        <v>1.5958532952398461</v>
      </c>
      <c r="AM71" s="60"/>
    </row>
    <row r="72" spans="1:40" x14ac:dyDescent="0.2">
      <c r="A72" s="2" t="s">
        <v>66</v>
      </c>
      <c r="B72" s="17"/>
      <c r="G72" s="38">
        <f>STDEV(G3,G6,G9,G12,G15,G18,G21,G24,G27,G30,G33,G36,G39,G42,G45,G48,G51,G54,G57,G60,G63)</f>
        <v>2.2504168529331281</v>
      </c>
      <c r="H72" s="38">
        <f t="shared" ref="H72:AB72" si="4">STDEV(H3,H6,H9,H12,H15,H18,H21,H24,H27,H30,H33,H36,H39,H42,H45,H48,H51,H54,H57,H60,H63)</f>
        <v>1.4046617893357445</v>
      </c>
      <c r="I72" s="38">
        <f t="shared" si="4"/>
        <v>2.5032854040969004</v>
      </c>
      <c r="J72" s="38">
        <f t="shared" si="4"/>
        <v>1.2894926347056068</v>
      </c>
      <c r="K72" s="38">
        <f t="shared" si="4"/>
        <v>2.3511405911101932</v>
      </c>
      <c r="L72" s="38">
        <f t="shared" si="4"/>
        <v>1.4446091997109676</v>
      </c>
      <c r="M72" s="38">
        <f t="shared" si="4"/>
        <v>2.9787155161170515</v>
      </c>
      <c r="N72" s="38">
        <f t="shared" si="4"/>
        <v>1.9838135726411803</v>
      </c>
      <c r="O72" s="38">
        <f t="shared" si="4"/>
        <v>3.0865324718836717</v>
      </c>
      <c r="P72" s="38">
        <f t="shared" si="4"/>
        <v>2.5245669426266715</v>
      </c>
      <c r="Q72" s="38">
        <f t="shared" si="4"/>
        <v>1.4349917991677497</v>
      </c>
      <c r="R72" s="38">
        <f t="shared" si="4"/>
        <v>2.1279657272648862</v>
      </c>
      <c r="S72" s="38">
        <f t="shared" si="4"/>
        <v>2.0411005126500057</v>
      </c>
      <c r="T72" s="38">
        <f t="shared" si="4"/>
        <v>2.5852070820992288</v>
      </c>
      <c r="U72" s="38">
        <f t="shared" si="4"/>
        <v>3.5225773436789463</v>
      </c>
      <c r="V72" s="38">
        <f t="shared" si="4"/>
        <v>2.7097780173912489</v>
      </c>
      <c r="W72" s="38">
        <f t="shared" si="4"/>
        <v>2.9488878249459023</v>
      </c>
      <c r="X72" s="38">
        <f t="shared" si="4"/>
        <v>1.6382624577593032</v>
      </c>
      <c r="Y72" s="38">
        <f t="shared" si="4"/>
        <v>2.2202620009802314</v>
      </c>
      <c r="Z72" s="38">
        <f t="shared" si="4"/>
        <v>2.3529926340338729</v>
      </c>
      <c r="AA72" s="38">
        <f t="shared" si="4"/>
        <v>1.4588128527161051</v>
      </c>
      <c r="AB72" s="38">
        <f t="shared" si="4"/>
        <v>3.8045487628378631</v>
      </c>
      <c r="AC72" s="38">
        <f t="shared" ref="AC72:AE72" si="5">STDEV(AC3,AC6,AC9,AC12,AC15,AC18,AC21,AC24,AC27,AC30,AC33,AC36,AC39,AC42,AC45,AC48,AC51,AC54,AC57,AC60,AC63)</f>
        <v>2.0208372640991645</v>
      </c>
      <c r="AD72" s="38">
        <f t="shared" si="5"/>
        <v>5.102801309989732</v>
      </c>
      <c r="AE72" s="38">
        <f t="shared" si="5"/>
        <v>1.9626271263843749</v>
      </c>
      <c r="AF72" s="38">
        <f t="shared" ref="AF72:AH72" si="6">STDEV(AF3,AF6,AF9,AF12,AF15,AF18,AF21,AF24,AF27,AF30,AF33,AF36,AF39,AF42,AF45,AF48,AF51,AF54,AF57,AF60,AF63)</f>
        <v>2.0431371182103302</v>
      </c>
      <c r="AG72" s="38">
        <f t="shared" ref="AG72" si="7">STDEV(AG3,AG6,AG9,AG12,AG15,AG18,AG21,AG24,AG27,AG30,AG33,AG36,AG39,AG42,AG45,AG48,AG51,AG54,AG57,AG60,AG63)</f>
        <v>3.7450325412088992</v>
      </c>
      <c r="AH72" s="38">
        <f t="shared" si="6"/>
        <v>2.103397110716918</v>
      </c>
      <c r="AM72" s="60"/>
    </row>
    <row r="73" spans="1:40" x14ac:dyDescent="0.2">
      <c r="A73" s="2"/>
      <c r="B73" s="17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M73" s="60"/>
    </row>
    <row r="74" spans="1:40" x14ac:dyDescent="0.2">
      <c r="A74" s="2" t="s">
        <v>70</v>
      </c>
      <c r="B74" s="17"/>
      <c r="G74" s="52">
        <f>AVERAGE(G15,G24,G27,G30,G33,G36,G39,G48)</f>
        <v>1.0373092150997349</v>
      </c>
      <c r="H74" s="52">
        <f t="shared" ref="H74:AB74" si="8">AVERAGE(H15,H24,H27,H30,H33,H36,H39,H48)</f>
        <v>1.0612458766696422</v>
      </c>
      <c r="I74" s="52">
        <f t="shared" si="8"/>
        <v>1.2227139527243682</v>
      </c>
      <c r="J74" s="52">
        <f t="shared" si="8"/>
        <v>1.2177096235631013</v>
      </c>
      <c r="K74" s="52">
        <f t="shared" si="8"/>
        <v>1.037149626085945</v>
      </c>
      <c r="L74" s="52">
        <f t="shared" si="8"/>
        <v>1.1103255314199199</v>
      </c>
      <c r="M74" s="52">
        <f t="shared" si="8"/>
        <v>1.4401860763865746</v>
      </c>
      <c r="N74" s="52">
        <f t="shared" si="8"/>
        <v>1.2824594787359165</v>
      </c>
      <c r="O74" s="52">
        <f t="shared" si="8"/>
        <v>1.2977997384770206</v>
      </c>
      <c r="P74" s="52">
        <f t="shared" si="8"/>
        <v>1.0292389404344351</v>
      </c>
      <c r="Q74" s="52">
        <f t="shared" si="8"/>
        <v>1.0394707173916973</v>
      </c>
      <c r="R74" s="52">
        <f t="shared" si="8"/>
        <v>0.90858851676611563</v>
      </c>
      <c r="S74" s="52">
        <f t="shared" si="8"/>
        <v>1.1975463450997865</v>
      </c>
      <c r="T74" s="52">
        <f t="shared" si="8"/>
        <v>1.5041439201399103</v>
      </c>
      <c r="U74" s="52">
        <f t="shared" si="8"/>
        <v>1.0538442647042165</v>
      </c>
      <c r="V74" s="52">
        <f t="shared" si="8"/>
        <v>0.96475083027753872</v>
      </c>
      <c r="W74" s="52">
        <f t="shared" si="8"/>
        <v>1.1280126759227713</v>
      </c>
      <c r="X74" s="52">
        <f t="shared" si="8"/>
        <v>1.0266463353038506</v>
      </c>
      <c r="Y74" s="52">
        <f t="shared" si="8"/>
        <v>1.2170366418452641</v>
      </c>
      <c r="Z74" s="52">
        <f t="shared" si="8"/>
        <v>1.0844502612912579</v>
      </c>
      <c r="AA74" s="52">
        <f t="shared" si="8"/>
        <v>0.93653971955308513</v>
      </c>
      <c r="AB74" s="52">
        <f t="shared" si="8"/>
        <v>1.1630792716951586</v>
      </c>
      <c r="AC74" s="52">
        <f t="shared" ref="AC74:AE74" si="9">AVERAGE(AC15,AC24,AC27,AC30,AC33,AC36,AC39,AC48)</f>
        <v>1.4714420986937582</v>
      </c>
      <c r="AD74" s="52">
        <f t="shared" si="9"/>
        <v>1.2204521949009828</v>
      </c>
      <c r="AE74" s="52">
        <f t="shared" si="9"/>
        <v>0.92533753507780947</v>
      </c>
      <c r="AF74" s="52">
        <f t="shared" ref="AF74:AH74" si="10">AVERAGE(AF15,AF24,AF27,AF30,AF33,AF36,AF39,AF48)</f>
        <v>0.76406605009127515</v>
      </c>
      <c r="AG74" s="52">
        <f t="shared" ref="AG74" si="11">AVERAGE(AG15,AG24,AG27,AG30,AG33,AG36,AG39,AG48)</f>
        <v>1.1450222044896066</v>
      </c>
      <c r="AH74" s="52">
        <f t="shared" si="10"/>
        <v>0.91283831595097742</v>
      </c>
      <c r="AM74" s="60"/>
    </row>
    <row r="75" spans="1:40" x14ac:dyDescent="0.2">
      <c r="A75" s="2" t="s">
        <v>66</v>
      </c>
      <c r="B75" s="17"/>
      <c r="G75" s="54">
        <f>STDEV(G15,G24,G27,G30,G33,G36,G39,G48)</f>
        <v>0.54061208561426699</v>
      </c>
      <c r="H75" s="54">
        <f t="shared" ref="H75:AB75" si="12">STDEV(H15,H24,H27,H30,H33,H36,H39,H48)</f>
        <v>0.51722765435517348</v>
      </c>
      <c r="I75" s="54">
        <f t="shared" si="12"/>
        <v>0.77768714032219077</v>
      </c>
      <c r="J75" s="54">
        <f t="shared" si="12"/>
        <v>0.31367942280586397</v>
      </c>
      <c r="K75" s="54">
        <f t="shared" si="12"/>
        <v>0.33290121612823792</v>
      </c>
      <c r="L75" s="54">
        <f t="shared" si="12"/>
        <v>0.5165164980293534</v>
      </c>
      <c r="M75" s="54">
        <f t="shared" si="12"/>
        <v>0.54162007982832749</v>
      </c>
      <c r="N75" s="54">
        <f t="shared" si="12"/>
        <v>0.47163583190579256</v>
      </c>
      <c r="O75" s="54">
        <f t="shared" si="12"/>
        <v>0.47623164534677515</v>
      </c>
      <c r="P75" s="54">
        <f t="shared" si="12"/>
        <v>0.36992000818109805</v>
      </c>
      <c r="Q75" s="54">
        <f t="shared" si="12"/>
        <v>0.37128095783377052</v>
      </c>
      <c r="R75" s="54">
        <f t="shared" si="12"/>
        <v>0.41658609065155294</v>
      </c>
      <c r="S75" s="54">
        <f t="shared" si="12"/>
        <v>0.6029413465433644</v>
      </c>
      <c r="T75" s="54">
        <f t="shared" si="12"/>
        <v>0.5910640231432982</v>
      </c>
      <c r="U75" s="54">
        <f t="shared" si="12"/>
        <v>0.41767970668986654</v>
      </c>
      <c r="V75" s="54">
        <f t="shared" si="12"/>
        <v>0.39192109627602484</v>
      </c>
      <c r="W75" s="54">
        <f t="shared" si="12"/>
        <v>0.58204940189039034</v>
      </c>
      <c r="X75" s="54">
        <f t="shared" si="12"/>
        <v>0.28896455198658338</v>
      </c>
      <c r="Y75" s="54">
        <f t="shared" si="12"/>
        <v>0.4660966208751352</v>
      </c>
      <c r="Z75" s="54">
        <f t="shared" si="12"/>
        <v>0.39384761315001837</v>
      </c>
      <c r="AA75" s="54">
        <f t="shared" si="12"/>
        <v>0.40657689313941558</v>
      </c>
      <c r="AB75" s="54">
        <f t="shared" si="12"/>
        <v>0.57836881016827357</v>
      </c>
      <c r="AC75" s="54">
        <f t="shared" ref="AC75:AE75" si="13">STDEV(AC15,AC24,AC27,AC30,AC33,AC36,AC39,AC48)</f>
        <v>0.48680005245758085</v>
      </c>
      <c r="AD75" s="54">
        <f t="shared" si="13"/>
        <v>0.51844934214785898</v>
      </c>
      <c r="AE75" s="54">
        <f t="shared" si="13"/>
        <v>0.30502236858888998</v>
      </c>
      <c r="AF75" s="54">
        <f t="shared" ref="AF75:AH75" si="14">STDEV(AF15,AF24,AF27,AF30,AF33,AF36,AF39,AF48)</f>
        <v>0.28431645783507814</v>
      </c>
      <c r="AG75" s="54">
        <f t="shared" ref="AG75" si="15">STDEV(AG15,AG24,AG27,AG30,AG33,AG36,AG39,AG48)</f>
        <v>0.36467961499348173</v>
      </c>
      <c r="AH75" s="54">
        <f t="shared" si="14"/>
        <v>0.32840002138144642</v>
      </c>
      <c r="AM75" s="60"/>
    </row>
    <row r="76" spans="1:40" x14ac:dyDescent="0.2">
      <c r="A76" s="2" t="s">
        <v>65</v>
      </c>
      <c r="B76" s="17"/>
      <c r="G76" s="52">
        <f>AVERAGE(G12,G21,G42,G45,G63)</f>
        <v>0.76141176428536783</v>
      </c>
      <c r="H76" s="52">
        <f t="shared" ref="H76:AB76" si="16">AVERAGE(H12,H21,H42,H45,H63)</f>
        <v>0.84872561269932179</v>
      </c>
      <c r="I76" s="52">
        <f t="shared" si="16"/>
        <v>0.90281102513606748</v>
      </c>
      <c r="J76" s="52">
        <f t="shared" si="16"/>
        <v>0.88470198337956152</v>
      </c>
      <c r="K76" s="52">
        <f t="shared" si="16"/>
        <v>0.92751461490791276</v>
      </c>
      <c r="L76" s="52">
        <f t="shared" si="16"/>
        <v>0.77706106649671836</v>
      </c>
      <c r="M76" s="52">
        <f t="shared" si="16"/>
        <v>1.0787232286203992</v>
      </c>
      <c r="N76" s="52">
        <f t="shared" si="16"/>
        <v>0.85692785971625196</v>
      </c>
      <c r="O76" s="52">
        <f t="shared" si="16"/>
        <v>1.0413736207975521</v>
      </c>
      <c r="P76" s="52">
        <f t="shared" si="16"/>
        <v>0.94691946863263698</v>
      </c>
      <c r="Q76" s="52">
        <f t="shared" si="16"/>
        <v>0.74052565560609473</v>
      </c>
      <c r="R76" s="52">
        <f t="shared" si="16"/>
        <v>0.77170054406449062</v>
      </c>
      <c r="S76" s="52">
        <f t="shared" si="16"/>
        <v>0.88162850418241301</v>
      </c>
      <c r="T76" s="52">
        <f t="shared" si="16"/>
        <v>1.19216433936463</v>
      </c>
      <c r="U76" s="52">
        <f t="shared" si="16"/>
        <v>0.94046234558467978</v>
      </c>
      <c r="V76" s="52">
        <f t="shared" si="16"/>
        <v>0.97931637358671553</v>
      </c>
      <c r="W76" s="52">
        <f t="shared" si="16"/>
        <v>0.92913712680747851</v>
      </c>
      <c r="X76" s="52">
        <f t="shared" si="16"/>
        <v>0.79769909791750182</v>
      </c>
      <c r="Y76" s="52">
        <f t="shared" si="16"/>
        <v>1.0781255680319071</v>
      </c>
      <c r="Z76" s="52">
        <f t="shared" si="16"/>
        <v>0.79333252804877519</v>
      </c>
      <c r="AA76" s="52">
        <f t="shared" si="16"/>
        <v>0.788482853794917</v>
      </c>
      <c r="AB76" s="52">
        <f t="shared" si="16"/>
        <v>1.2346290208590667</v>
      </c>
      <c r="AC76" s="52">
        <f t="shared" ref="AC76:AE76" si="17">AVERAGE(AC12,AC21,AC42,AC45,AC63)</f>
        <v>1.2177390023791765</v>
      </c>
      <c r="AD76" s="52">
        <f t="shared" si="17"/>
        <v>1.056880297854111</v>
      </c>
      <c r="AE76" s="52">
        <f t="shared" si="17"/>
        <v>0.7932098603252189</v>
      </c>
      <c r="AF76" s="52">
        <f t="shared" ref="AF76:AH76" si="18">AVERAGE(AF12,AF21,AF42,AF45,AF63)</f>
        <v>0.71078255202281748</v>
      </c>
      <c r="AG76" s="52">
        <f t="shared" ref="AG76" si="19">AVERAGE(AG12,AG21,AG42,AG45,AG63)</f>
        <v>1.1328505205402171</v>
      </c>
      <c r="AH76" s="52">
        <f t="shared" si="18"/>
        <v>0.89347792097616485</v>
      </c>
      <c r="AM76" s="60"/>
    </row>
    <row r="77" spans="1:40" x14ac:dyDescent="0.2">
      <c r="A77" s="2" t="s">
        <v>64</v>
      </c>
      <c r="B77" s="17"/>
      <c r="G77" s="54">
        <f>STDEV(G12,G21,G42,G45,G63)</f>
        <v>0.615640829889328</v>
      </c>
      <c r="H77" s="54">
        <f t="shared" ref="H77:AB77" si="20">STDEV(H12,H21,H42,H45,H63)</f>
        <v>0.62659820564476709</v>
      </c>
      <c r="I77" s="54">
        <f t="shared" si="20"/>
        <v>0.75084648776645191</v>
      </c>
      <c r="J77" s="54">
        <f t="shared" si="20"/>
        <v>0.59506945686132251</v>
      </c>
      <c r="K77" s="54">
        <f t="shared" si="20"/>
        <v>0.75673128624739028</v>
      </c>
      <c r="L77" s="54">
        <f t="shared" si="20"/>
        <v>0.54988325527924553</v>
      </c>
      <c r="M77" s="54">
        <f t="shared" si="20"/>
        <v>0.83951081791544624</v>
      </c>
      <c r="N77" s="54">
        <f t="shared" si="20"/>
        <v>0.61144965156902276</v>
      </c>
      <c r="O77" s="54">
        <f t="shared" si="20"/>
        <v>0.76139933101283985</v>
      </c>
      <c r="P77" s="54">
        <f t="shared" si="20"/>
        <v>0.71619055124461339</v>
      </c>
      <c r="Q77" s="54">
        <f t="shared" si="20"/>
        <v>0.54465992974605348</v>
      </c>
      <c r="R77" s="54">
        <f t="shared" si="20"/>
        <v>0.54508366154463905</v>
      </c>
      <c r="S77" s="54">
        <f t="shared" si="20"/>
        <v>0.70090594838863773</v>
      </c>
      <c r="T77" s="54">
        <f t="shared" si="20"/>
        <v>0.89968753298598803</v>
      </c>
      <c r="U77" s="54">
        <f t="shared" si="20"/>
        <v>0.70325348452306624</v>
      </c>
      <c r="V77" s="54">
        <f t="shared" si="20"/>
        <v>0.7482219928131657</v>
      </c>
      <c r="W77" s="54">
        <f t="shared" si="20"/>
        <v>0.69380460942886679</v>
      </c>
      <c r="X77" s="54">
        <f t="shared" si="20"/>
        <v>0.64881078940485326</v>
      </c>
      <c r="Y77" s="54">
        <f t="shared" si="20"/>
        <v>0.72828906503186064</v>
      </c>
      <c r="Z77" s="54">
        <f t="shared" si="20"/>
        <v>0.5808347100404041</v>
      </c>
      <c r="AA77" s="54">
        <f t="shared" si="20"/>
        <v>0.61144074889515043</v>
      </c>
      <c r="AB77" s="54">
        <f t="shared" si="20"/>
        <v>0.97961917316444835</v>
      </c>
      <c r="AC77" s="54">
        <f t="shared" ref="AC77:AE77" si="21">STDEV(AC12,AC21,AC42,AC45,AC63)</f>
        <v>0.83125304007334022</v>
      </c>
      <c r="AD77" s="54">
        <f t="shared" si="21"/>
        <v>0.83519002690828203</v>
      </c>
      <c r="AE77" s="54">
        <f t="shared" si="21"/>
        <v>0.59700297329919805</v>
      </c>
      <c r="AF77" s="54">
        <f t="shared" ref="AF77:AH77" si="22">STDEV(AF12,AF21,AF42,AF45,AF63)</f>
        <v>0.52619448879613284</v>
      </c>
      <c r="AG77" s="54">
        <f t="shared" ref="AG77" si="23">STDEV(AG12,AG21,AG42,AG45,AG63)</f>
        <v>0.86872574943297864</v>
      </c>
      <c r="AH77" s="54">
        <f t="shared" si="22"/>
        <v>0.71046419918284553</v>
      </c>
      <c r="AM77" s="60"/>
    </row>
    <row r="78" spans="1:40" x14ac:dyDescent="0.2">
      <c r="A78" s="2" t="s">
        <v>71</v>
      </c>
      <c r="B78" s="17"/>
      <c r="G78" s="52">
        <f>AVERAGE(G3,G6,G9,G18,G51,G54,G57,G60)</f>
        <v>2.7402891140084495</v>
      </c>
      <c r="H78" s="52">
        <f t="shared" ref="H78:AB78" si="24">AVERAGE(H3,H6,H9,H18,H51,H54,H57,H60)</f>
        <v>2.2314150203812977</v>
      </c>
      <c r="I78" s="52">
        <f t="shared" si="24"/>
        <v>2.9675696371826032</v>
      </c>
      <c r="J78" s="52">
        <f t="shared" si="24"/>
        <v>2.0563407351585639</v>
      </c>
      <c r="K78" s="52">
        <f t="shared" si="24"/>
        <v>2.9941259927682089</v>
      </c>
      <c r="L78" s="52">
        <f t="shared" si="24"/>
        <v>1.9904717073209646</v>
      </c>
      <c r="M78" s="52">
        <f t="shared" si="24"/>
        <v>3.4306505645252519</v>
      </c>
      <c r="N78" s="52">
        <f t="shared" si="24"/>
        <v>3.0560516715569088</v>
      </c>
      <c r="O78" s="52">
        <f t="shared" si="24"/>
        <v>4.0034265456571658</v>
      </c>
      <c r="P78" s="52">
        <f t="shared" si="24"/>
        <v>3.5321357408779375</v>
      </c>
      <c r="Q78" s="52">
        <f t="shared" si="24"/>
        <v>1.9653260264478023</v>
      </c>
      <c r="R78" s="52">
        <f t="shared" si="24"/>
        <v>2.821766379694262</v>
      </c>
      <c r="S78" s="52">
        <f t="shared" si="24"/>
        <v>2.7310140223484716</v>
      </c>
      <c r="T78" s="52">
        <f t="shared" si="24"/>
        <v>3.4061740282060473</v>
      </c>
      <c r="U78" s="52">
        <f t="shared" si="24"/>
        <v>4.1916901322940658</v>
      </c>
      <c r="V78" s="52">
        <f t="shared" si="24"/>
        <v>3.4020095142387259</v>
      </c>
      <c r="W78" s="52">
        <f t="shared" si="24"/>
        <v>3.7878453355304216</v>
      </c>
      <c r="X78" s="52">
        <f t="shared" si="24"/>
        <v>2.3757878981034901</v>
      </c>
      <c r="Y78" s="52">
        <f t="shared" si="24"/>
        <v>3.0355962066748559</v>
      </c>
      <c r="Z78" s="52">
        <f t="shared" si="24"/>
        <v>2.9868915614639895</v>
      </c>
      <c r="AA78" s="52">
        <f t="shared" si="24"/>
        <v>2.150826507749469</v>
      </c>
      <c r="AB78" s="52">
        <f t="shared" si="24"/>
        <v>4.5471718046685243</v>
      </c>
      <c r="AC78" s="52">
        <f t="shared" ref="AC78:AE78" si="25">AVERAGE(AC3,AC6,AC9,AC18,AC51,AC54,AC57,AC60)</f>
        <v>2.9180807524203218</v>
      </c>
      <c r="AD78" s="52">
        <f t="shared" si="25"/>
        <v>5.4658311827085191</v>
      </c>
      <c r="AE78" s="52">
        <f t="shared" si="25"/>
        <v>2.74755885142747</v>
      </c>
      <c r="AF78" s="52">
        <f t="shared" ref="AF78:AH78" si="26">AVERAGE(AF3,AF6,AF9,AF18,AF51,AF54,AF57,AF60)</f>
        <v>2.7542505450405415</v>
      </c>
      <c r="AG78" s="52">
        <f t="shared" ref="AG78" si="27">AVERAGE(AG3,AG6,AG9,AG18,AG51,AG54,AG57,AG60)</f>
        <v>4.6198282539129831</v>
      </c>
      <c r="AH78" s="52">
        <f t="shared" si="26"/>
        <v>2.7178528834435167</v>
      </c>
      <c r="AM78" s="60"/>
    </row>
    <row r="79" spans="1:40" x14ac:dyDescent="0.2">
      <c r="A79" s="2" t="s">
        <v>66</v>
      </c>
      <c r="B79" s="17"/>
      <c r="G79" s="54">
        <f>STDEV(G3,G6,G9,G18,G51,G54,G57,G60)</f>
        <v>3.4076208680816222</v>
      </c>
      <c r="H79" s="54">
        <f t="shared" ref="H79:AB79" si="28">STDEV(H3,H6,H9,H18,H51,H54,H57,H60)</f>
        <v>2.004196354147362</v>
      </c>
      <c r="I79" s="54">
        <f t="shared" si="28"/>
        <v>3.8031225584803381</v>
      </c>
      <c r="J79" s="54">
        <f t="shared" si="28"/>
        <v>1.9339548424510882</v>
      </c>
      <c r="K79" s="54">
        <f t="shared" si="28"/>
        <v>3.5387924060934055</v>
      </c>
      <c r="L79" s="54">
        <f t="shared" si="28"/>
        <v>2.1805629939780133</v>
      </c>
      <c r="M79" s="54">
        <f t="shared" si="28"/>
        <v>4.6248189998807305</v>
      </c>
      <c r="N79" s="54">
        <f t="shared" si="28"/>
        <v>2.8413896568809762</v>
      </c>
      <c r="O79" s="54">
        <f t="shared" si="28"/>
        <v>4.5900537837639046</v>
      </c>
      <c r="P79" s="54">
        <f t="shared" si="28"/>
        <v>3.6375873522812561</v>
      </c>
      <c r="Q79" s="54">
        <f t="shared" si="28"/>
        <v>2.1841112682491759</v>
      </c>
      <c r="R79" s="54">
        <f t="shared" si="28"/>
        <v>3.1388231608704507</v>
      </c>
      <c r="S79" s="54">
        <f t="shared" si="28"/>
        <v>3.0458546590487714</v>
      </c>
      <c r="T79" s="54">
        <f t="shared" si="28"/>
        <v>3.9176342893782712</v>
      </c>
      <c r="U79" s="54">
        <f t="shared" si="28"/>
        <v>5.2753569617683596</v>
      </c>
      <c r="V79" s="54">
        <f t="shared" si="28"/>
        <v>4.040147220617583</v>
      </c>
      <c r="W79" s="54">
        <f t="shared" si="28"/>
        <v>4.349374051515503</v>
      </c>
      <c r="X79" s="54">
        <f t="shared" si="28"/>
        <v>2.4207181769272328</v>
      </c>
      <c r="Y79" s="54">
        <f t="shared" si="28"/>
        <v>3.3281215188426043</v>
      </c>
      <c r="Z79" s="54">
        <f t="shared" si="28"/>
        <v>3.5444006319966004</v>
      </c>
      <c r="AA79" s="54">
        <f t="shared" si="28"/>
        <v>2.1327206195666895</v>
      </c>
      <c r="AB79" s="54">
        <f t="shared" si="28"/>
        <v>5.7008704192593767</v>
      </c>
      <c r="AC79" s="54">
        <f t="shared" ref="AC79:AE79" si="29">STDEV(AC3,AC6,AC9,AC18,AC51,AC54,AC57,AC60)</f>
        <v>3.052993776827166</v>
      </c>
      <c r="AD79" s="54">
        <f t="shared" si="29"/>
        <v>7.7836330884367761</v>
      </c>
      <c r="AE79" s="54">
        <f t="shared" si="29"/>
        <v>2.8668833522556136</v>
      </c>
      <c r="AF79" s="54">
        <f t="shared" ref="AF79:AH79" si="30">STDEV(AF3,AF6,AF9,AF18,AF51,AF54,AF57,AF60)</f>
        <v>2.9709175799564811</v>
      </c>
      <c r="AG79" s="54">
        <f t="shared" ref="AG79" si="31">STDEV(AG3,AG6,AG9,AG18,AG51,AG54,AG57,AG60)</f>
        <v>5.5625995118323228</v>
      </c>
      <c r="AH79" s="54">
        <f t="shared" si="30"/>
        <v>3.1496446158053732</v>
      </c>
      <c r="AM79" s="60"/>
    </row>
    <row r="80" spans="1:40" x14ac:dyDescent="0.2">
      <c r="A80" s="2"/>
      <c r="B80" s="17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M80" s="60"/>
    </row>
    <row r="81" spans="1:39" x14ac:dyDescent="0.2">
      <c r="A81" s="2" t="s">
        <v>72</v>
      </c>
      <c r="B81" s="17"/>
      <c r="G81" s="52">
        <f>AVERAGE(G15,G24,G27,G30,G51,G63)</f>
        <v>0.97796712079940074</v>
      </c>
      <c r="H81" s="52">
        <f t="shared" ref="H81:AB81" si="32">AVERAGE(H15,H24,H27,H30,H51,H63)</f>
        <v>1.1495007338131882</v>
      </c>
      <c r="I81" s="52">
        <f t="shared" si="32"/>
        <v>1.0130905664356531</v>
      </c>
      <c r="J81" s="52">
        <f t="shared" si="32"/>
        <v>1.1473748571647386</v>
      </c>
      <c r="K81" s="52">
        <f t="shared" si="32"/>
        <v>0.96008638235576782</v>
      </c>
      <c r="L81" s="52">
        <f t="shared" si="32"/>
        <v>1.0156265006359766</v>
      </c>
      <c r="M81" s="52">
        <f t="shared" si="32"/>
        <v>1.4109113900076045</v>
      </c>
      <c r="N81" s="52">
        <f t="shared" si="32"/>
        <v>1.6040962183777638</v>
      </c>
      <c r="O81" s="52">
        <f t="shared" si="32"/>
        <v>1.5787339742355442</v>
      </c>
      <c r="P81" s="52">
        <f t="shared" si="32"/>
        <v>1.6140932093515286</v>
      </c>
      <c r="Q81" s="52">
        <f t="shared" si="32"/>
        <v>1.1779072069172023</v>
      </c>
      <c r="R81" s="52">
        <f t="shared" si="32"/>
        <v>1.138287483075936</v>
      </c>
      <c r="S81" s="52">
        <f t="shared" si="32"/>
        <v>1.5960595004990574</v>
      </c>
      <c r="T81" s="52">
        <f t="shared" si="32"/>
        <v>1.7358792633755789</v>
      </c>
      <c r="U81" s="52">
        <f t="shared" si="32"/>
        <v>1.6377202761252148</v>
      </c>
      <c r="V81" s="52">
        <f t="shared" si="32"/>
        <v>1.1786799557386634</v>
      </c>
      <c r="W81" s="52">
        <f t="shared" si="32"/>
        <v>1.7173866863004663</v>
      </c>
      <c r="X81" s="52">
        <f t="shared" si="32"/>
        <v>1.255646851787648</v>
      </c>
      <c r="Y81" s="52">
        <f t="shared" si="32"/>
        <v>1.3771685836692253</v>
      </c>
      <c r="Z81" s="52">
        <f t="shared" si="32"/>
        <v>1.2846745367491657</v>
      </c>
      <c r="AA81" s="52">
        <f t="shared" si="32"/>
        <v>1.1568846195372993</v>
      </c>
      <c r="AB81" s="52">
        <f t="shared" si="32"/>
        <v>1.7302818632943497</v>
      </c>
      <c r="AC81" s="52">
        <f t="shared" ref="AC81:AE81" si="33">AVERAGE(AC15,AC24,AC27,AC30,AC51,AC63)</f>
        <v>1.646943166396821</v>
      </c>
      <c r="AD81" s="52">
        <f t="shared" si="33"/>
        <v>1.5384677308127754</v>
      </c>
      <c r="AE81" s="52">
        <f t="shared" si="33"/>
        <v>0.97212957685751977</v>
      </c>
      <c r="AF81" s="52">
        <f t="shared" ref="AF81:AH81" si="34">AVERAGE(AF15,AF24,AF27,AF30,AF51,AF63)</f>
        <v>1.0608372539474036</v>
      </c>
      <c r="AG81" s="52">
        <f t="shared" ref="AG81" si="35">AVERAGE(AG15,AG24,AG27,AG30,AG51,AG63)</f>
        <v>1.4280293894450222</v>
      </c>
      <c r="AH81" s="52">
        <f t="shared" si="34"/>
        <v>1.0339755093745433</v>
      </c>
      <c r="AM81" s="60"/>
    </row>
    <row r="82" spans="1:39" x14ac:dyDescent="0.2">
      <c r="A82" s="2" t="s">
        <v>66</v>
      </c>
      <c r="B82" s="17"/>
      <c r="G82" s="54">
        <f>STDEV(G15,G24,G27,G30,G51,G63)</f>
        <v>0.59638907902651217</v>
      </c>
      <c r="H82" s="54">
        <f t="shared" ref="H82:AB82" si="36">STDEV(H15,H24,H27,H30,H51,H63)</f>
        <v>0.88305425913841262</v>
      </c>
      <c r="I82" s="54">
        <f t="shared" si="36"/>
        <v>0.65708815469852433</v>
      </c>
      <c r="J82" s="54">
        <f t="shared" si="36"/>
        <v>0.35860712432912023</v>
      </c>
      <c r="K82" s="54">
        <f t="shared" si="36"/>
        <v>0.40844484319279489</v>
      </c>
      <c r="L82" s="54">
        <f t="shared" si="36"/>
        <v>0.46525180500572733</v>
      </c>
      <c r="M82" s="54">
        <f t="shared" si="36"/>
        <v>0.61903992698653676</v>
      </c>
      <c r="N82" s="54">
        <f t="shared" si="36"/>
        <v>1.0893239560379084</v>
      </c>
      <c r="O82" s="54">
        <f t="shared" si="36"/>
        <v>1.0210211844866623</v>
      </c>
      <c r="P82" s="54">
        <f t="shared" si="36"/>
        <v>1.5376372801267415</v>
      </c>
      <c r="Q82" s="54">
        <f t="shared" si="36"/>
        <v>0.5889977357562568</v>
      </c>
      <c r="R82" s="54">
        <f t="shared" si="36"/>
        <v>0.68856489665827048</v>
      </c>
      <c r="S82" s="54">
        <f t="shared" si="36"/>
        <v>1.0571714714508078</v>
      </c>
      <c r="T82" s="54">
        <f t="shared" si="36"/>
        <v>0.90865878817787193</v>
      </c>
      <c r="U82" s="54">
        <f t="shared" si="36"/>
        <v>1.1077255432589681</v>
      </c>
      <c r="V82" s="54">
        <f t="shared" si="36"/>
        <v>0.6512869012721384</v>
      </c>
      <c r="W82" s="54">
        <f t="shared" si="36"/>
        <v>1.4029719315562403</v>
      </c>
      <c r="X82" s="54">
        <f t="shared" si="36"/>
        <v>0.56562383028234564</v>
      </c>
      <c r="Y82" s="54">
        <f t="shared" si="36"/>
        <v>0.57916398885445641</v>
      </c>
      <c r="Z82" s="54">
        <f t="shared" si="36"/>
        <v>0.70398443025096491</v>
      </c>
      <c r="AA82" s="54">
        <f t="shared" si="36"/>
        <v>0.52913535161684822</v>
      </c>
      <c r="AB82" s="54">
        <f t="shared" si="36"/>
        <v>0.99851066301661251</v>
      </c>
      <c r="AC82" s="54">
        <f t="shared" ref="AC82:AE82" si="37">STDEV(AC15,AC24,AC27,AC30,AC51,AC63)</f>
        <v>0.80772323229618004</v>
      </c>
      <c r="AD82" s="54">
        <f t="shared" si="37"/>
        <v>0.86435541629621926</v>
      </c>
      <c r="AE82" s="54">
        <f t="shared" si="37"/>
        <v>0.35094586471635375</v>
      </c>
      <c r="AF82" s="54">
        <f t="shared" ref="AF82:AH82" si="38">STDEV(AF15,AF24,AF27,AF30,AF51,AF63)</f>
        <v>0.52062191301964977</v>
      </c>
      <c r="AG82" s="54">
        <f t="shared" ref="AG82" si="39">STDEV(AG15,AG24,AG27,AG30,AG51,AG63)</f>
        <v>0.86495852159390307</v>
      </c>
      <c r="AH82" s="54">
        <f t="shared" si="38"/>
        <v>0.47785798202656787</v>
      </c>
      <c r="AM82" s="60"/>
    </row>
    <row r="83" spans="1:39" x14ac:dyDescent="0.2">
      <c r="A83" s="2" t="s">
        <v>73</v>
      </c>
      <c r="B83" s="17"/>
      <c r="G83" s="52">
        <f>AVERAGE(G9,G33,G36,G39,G48)</f>
        <v>1.1474259009312209</v>
      </c>
      <c r="H83" s="52">
        <f t="shared" ref="H83:AB83" si="40">AVERAGE(H9,H33,H36,H39,H48)</f>
        <v>1.0698864812964459</v>
      </c>
      <c r="I83" s="52">
        <f t="shared" si="40"/>
        <v>1.1445083437846655</v>
      </c>
      <c r="J83" s="52">
        <f t="shared" si="40"/>
        <v>1.1099810194617885</v>
      </c>
      <c r="K83" s="52">
        <f t="shared" si="40"/>
        <v>0.90537033419828039</v>
      </c>
      <c r="L83" s="52">
        <f t="shared" si="40"/>
        <v>1.0351640329160268</v>
      </c>
      <c r="M83" s="52">
        <f t="shared" si="40"/>
        <v>1.2752295404484912</v>
      </c>
      <c r="N83" s="52">
        <f t="shared" si="40"/>
        <v>1.122406799482597</v>
      </c>
      <c r="O83" s="52">
        <f t="shared" si="40"/>
        <v>1.1478625179147184</v>
      </c>
      <c r="P83" s="52">
        <f t="shared" si="40"/>
        <v>0.89924515014144468</v>
      </c>
      <c r="Q83" s="52">
        <f t="shared" si="40"/>
        <v>0.8481941552417791</v>
      </c>
      <c r="R83" s="52">
        <f t="shared" si="40"/>
        <v>0.74536082532594039</v>
      </c>
      <c r="S83" s="52">
        <f t="shared" si="40"/>
        <v>0.88872330655601117</v>
      </c>
      <c r="T83" s="52">
        <f t="shared" si="40"/>
        <v>1.2765468714744681</v>
      </c>
      <c r="U83" s="52">
        <f t="shared" si="40"/>
        <v>0.73774395559418826</v>
      </c>
      <c r="V83" s="52">
        <f t="shared" si="40"/>
        <v>0.8186823456989849</v>
      </c>
      <c r="W83" s="52">
        <f t="shared" si="40"/>
        <v>0.98896963604583765</v>
      </c>
      <c r="X83" s="52">
        <f t="shared" si="40"/>
        <v>0.92042043761636327</v>
      </c>
      <c r="Y83" s="52">
        <f t="shared" si="40"/>
        <v>1.0650340804554674</v>
      </c>
      <c r="Z83" s="52">
        <f t="shared" si="40"/>
        <v>0.9353892279381304</v>
      </c>
      <c r="AA83" s="52">
        <f t="shared" si="40"/>
        <v>0.76247714504104724</v>
      </c>
      <c r="AB83" s="52">
        <f t="shared" si="40"/>
        <v>0.89865980170799453</v>
      </c>
      <c r="AC83" s="52">
        <f t="shared" ref="AC83:AE83" si="41">AVERAGE(AC9,AC33,AC36,AC39,AC48)</f>
        <v>1.3433060761084821</v>
      </c>
      <c r="AD83" s="52">
        <f t="shared" si="41"/>
        <v>1.0405825306625236</v>
      </c>
      <c r="AE83" s="52">
        <f t="shared" si="41"/>
        <v>0.82790610107184914</v>
      </c>
      <c r="AF83" s="52">
        <f t="shared" ref="AF83:AH83" si="42">AVERAGE(AF9,AF33,AF36,AF39,AF48)</f>
        <v>0.58595773260601214</v>
      </c>
      <c r="AG83" s="52">
        <f t="shared" ref="AG83" si="43">AVERAGE(AG9,AG33,AG36,AG39,AG48)</f>
        <v>1.1135051169469801</v>
      </c>
      <c r="AH83" s="52">
        <f t="shared" si="42"/>
        <v>0.84542921334770083</v>
      </c>
      <c r="AM83" s="60"/>
    </row>
    <row r="84" spans="1:39" x14ac:dyDescent="0.2">
      <c r="A84" s="2" t="s">
        <v>66</v>
      </c>
      <c r="B84" s="17"/>
      <c r="G84" s="54">
        <f>STDEV(G9,G33,G36,G39,G48)</f>
        <v>0.59573824869295211</v>
      </c>
      <c r="H84" s="54">
        <f t="shared" ref="H84:AB84" si="44">STDEV(H9,H33,H36,H39,H48)</f>
        <v>0.52977242595455909</v>
      </c>
      <c r="I84" s="54">
        <f t="shared" si="44"/>
        <v>0.83695839331619948</v>
      </c>
      <c r="J84" s="54">
        <f t="shared" si="44"/>
        <v>0.42924870209611848</v>
      </c>
      <c r="K84" s="54">
        <f t="shared" si="44"/>
        <v>0.32440252840339406</v>
      </c>
      <c r="L84" s="54">
        <f t="shared" si="44"/>
        <v>0.58587604280519845</v>
      </c>
      <c r="M84" s="54">
        <f t="shared" si="44"/>
        <v>0.59757197978524645</v>
      </c>
      <c r="N84" s="54">
        <f t="shared" si="44"/>
        <v>0.46234199816268273</v>
      </c>
      <c r="O84" s="54">
        <f t="shared" si="44"/>
        <v>0.49343567309220943</v>
      </c>
      <c r="P84" s="54">
        <f t="shared" si="44"/>
        <v>0.31402750817104008</v>
      </c>
      <c r="Q84" s="54">
        <f t="shared" si="44"/>
        <v>0.33317397919008979</v>
      </c>
      <c r="R84" s="54">
        <f t="shared" si="44"/>
        <v>0.28275239953256809</v>
      </c>
      <c r="S84" s="54">
        <f t="shared" si="44"/>
        <v>0.36453137437500577</v>
      </c>
      <c r="T84" s="54">
        <f t="shared" si="44"/>
        <v>0.66357957378646593</v>
      </c>
      <c r="U84" s="54">
        <f t="shared" si="44"/>
        <v>0.34238246459074184</v>
      </c>
      <c r="V84" s="54">
        <f t="shared" si="44"/>
        <v>0.326379260815852</v>
      </c>
      <c r="W84" s="54">
        <f t="shared" si="44"/>
        <v>0.66448229126654346</v>
      </c>
      <c r="X84" s="54">
        <f t="shared" si="44"/>
        <v>0.40827033688542996</v>
      </c>
      <c r="Y84" s="54">
        <f t="shared" si="44"/>
        <v>0.46697601439143305</v>
      </c>
      <c r="Z84" s="54">
        <f t="shared" si="44"/>
        <v>0.40547527499779357</v>
      </c>
      <c r="AA84" s="54">
        <f t="shared" si="44"/>
        <v>0.30635478154366275</v>
      </c>
      <c r="AB84" s="54">
        <f t="shared" si="44"/>
        <v>0.4833531968987152</v>
      </c>
      <c r="AC84" s="54">
        <f t="shared" ref="AC84:AE84" si="45">STDEV(AC9,AC33,AC36,AC39,AC48)</f>
        <v>0.61522410299264085</v>
      </c>
      <c r="AD84" s="54">
        <f t="shared" si="45"/>
        <v>0.47377642935322978</v>
      </c>
      <c r="AE84" s="54">
        <f t="shared" si="45"/>
        <v>0.42002267084188094</v>
      </c>
      <c r="AF84" s="54">
        <f t="shared" ref="AF84:AH84" si="46">STDEV(AF9,AF33,AF36,AF39,AF48)</f>
        <v>0.2243874912919398</v>
      </c>
      <c r="AG84" s="54">
        <f t="shared" ref="AG84" si="47">STDEV(AG9,AG33,AG36,AG39,AG48)</f>
        <v>0.48780489669493976</v>
      </c>
      <c r="AH84" s="54">
        <f t="shared" si="46"/>
        <v>0.36589992586690678</v>
      </c>
      <c r="AM84" s="60"/>
    </row>
    <row r="85" spans="1:39" x14ac:dyDescent="0.2">
      <c r="A85" s="2" t="s">
        <v>74</v>
      </c>
      <c r="B85" s="17"/>
      <c r="G85" s="52">
        <f>AVERAGE(G3,G6,G12,G18,G21,G42,G45,G54,G57,G60)</f>
        <v>2.2422913224839807</v>
      </c>
      <c r="H85" s="52">
        <f t="shared" ref="H85:AB85" si="48">AVERAGE(H3,H6,H12,H18,H21,H42,H45,H54,H57,H60)</f>
        <v>1.8338478430542768</v>
      </c>
      <c r="I85" s="52">
        <f t="shared" si="48"/>
        <v>2.6235238727398862</v>
      </c>
      <c r="J85" s="52">
        <f t="shared" si="48"/>
        <v>1.8181758546373754</v>
      </c>
      <c r="K85" s="52">
        <f t="shared" si="48"/>
        <v>2.6600408060246785</v>
      </c>
      <c r="L85" s="52">
        <f t="shared" si="48"/>
        <v>1.7422104074014673</v>
      </c>
      <c r="M85" s="52">
        <f t="shared" si="48"/>
        <v>2.951869322810853</v>
      </c>
      <c r="N85" s="52">
        <f t="shared" si="48"/>
        <v>2.3756117193244295</v>
      </c>
      <c r="O85" s="52">
        <f t="shared" si="48"/>
        <v>3.2404961942074402</v>
      </c>
      <c r="P85" s="52">
        <f t="shared" si="48"/>
        <v>2.7044809786845772</v>
      </c>
      <c r="Q85" s="52">
        <f t="shared" si="48"/>
        <v>1.643258821103436</v>
      </c>
      <c r="R85" s="52">
        <f t="shared" si="48"/>
        <v>2.3144812866920157</v>
      </c>
      <c r="S85" s="52">
        <f t="shared" si="48"/>
        <v>2.1816651924723733</v>
      </c>
      <c r="T85" s="52">
        <f t="shared" si="48"/>
        <v>2.8445355345965</v>
      </c>
      <c r="U85" s="52">
        <f t="shared" si="48"/>
        <v>3.3151545469187433</v>
      </c>
      <c r="V85" s="52">
        <f t="shared" si="48"/>
        <v>2.8665173161136783</v>
      </c>
      <c r="W85" s="52">
        <f t="shared" si="48"/>
        <v>2.8723381427630947</v>
      </c>
      <c r="X85" s="52">
        <f t="shared" si="48"/>
        <v>1.907198605803853</v>
      </c>
      <c r="Y85" s="52">
        <f t="shared" si="48"/>
        <v>2.5823508724027802</v>
      </c>
      <c r="Z85" s="52">
        <f t="shared" si="48"/>
        <v>2.4152403862100207</v>
      </c>
      <c r="AA85" s="52">
        <f t="shared" si="48"/>
        <v>1.7887650644965984</v>
      </c>
      <c r="AB85" s="52">
        <f t="shared" si="48"/>
        <v>3.6980163526898728</v>
      </c>
      <c r="AC85" s="52">
        <f t="shared" ref="AC85:AE85" si="49">AVERAGE(AC3,AC6,AC12,AC18,AC21,AC42,AC45,AC54,AC57,AC60)</f>
        <v>2.4606688441885187</v>
      </c>
      <c r="AD85" s="52">
        <f t="shared" si="49"/>
        <v>4.4340949471957298</v>
      </c>
      <c r="AE85" s="52">
        <f t="shared" si="49"/>
        <v>2.3376912427163967</v>
      </c>
      <c r="AF85" s="52">
        <f t="shared" ref="AF85:AH85" si="50">AVERAGE(AF3,AF6,AF12,AF18,AF21,AF42,AF45,AF54,AF57,AF60)</f>
        <v>2.2405633334454134</v>
      </c>
      <c r="AG85" s="52">
        <f t="shared" ref="AG85" si="51">AVERAGE(AG3,AG6,AG12,AG18,AG21,AG42,AG45,AG54,AG57,AG60)</f>
        <v>3.7647354348516773</v>
      </c>
      <c r="AH85" s="52">
        <f t="shared" si="50"/>
        <v>2.3081920077051015</v>
      </c>
      <c r="AM85" s="60"/>
    </row>
    <row r="86" spans="1:39" x14ac:dyDescent="0.2">
      <c r="A86" s="2" t="s">
        <v>66</v>
      </c>
      <c r="B86" s="17"/>
      <c r="G86" s="54">
        <f>STDEV(G3,G6,G12,G18,G21,G42,G45,G54,G57,G60)</f>
        <v>3.173276849196061</v>
      </c>
      <c r="H86" s="54">
        <f t="shared" ref="H86:AB86" si="52">STDEV(H3,H6,H12,H18,H21,H42,H45,H54,H57,H60)</f>
        <v>1.8768525735164405</v>
      </c>
      <c r="I86" s="54">
        <f t="shared" si="52"/>
        <v>3.4596880583757041</v>
      </c>
      <c r="J86" s="54">
        <f t="shared" si="52"/>
        <v>1.8072087677676778</v>
      </c>
      <c r="K86" s="54">
        <f t="shared" si="52"/>
        <v>3.2268068389996682</v>
      </c>
      <c r="L86" s="54">
        <f t="shared" si="52"/>
        <v>2.0161416051766765</v>
      </c>
      <c r="M86" s="54">
        <f t="shared" si="52"/>
        <v>4.2243556290815691</v>
      </c>
      <c r="N86" s="54">
        <f t="shared" si="52"/>
        <v>2.7111021507806727</v>
      </c>
      <c r="O86" s="54">
        <f t="shared" si="52"/>
        <v>4.2916685366580118</v>
      </c>
      <c r="P86" s="54">
        <f t="shared" si="52"/>
        <v>3.3889762815978011</v>
      </c>
      <c r="Q86" s="54">
        <f t="shared" si="52"/>
        <v>2.0200750924363593</v>
      </c>
      <c r="R86" s="54">
        <f t="shared" si="52"/>
        <v>2.9408785846643304</v>
      </c>
      <c r="S86" s="54">
        <f t="shared" si="52"/>
        <v>2.8191298921049213</v>
      </c>
      <c r="T86" s="54">
        <f t="shared" si="52"/>
        <v>3.6226034076505633</v>
      </c>
      <c r="U86" s="54">
        <f t="shared" si="52"/>
        <v>4.9052533744282902</v>
      </c>
      <c r="V86" s="54">
        <f t="shared" si="52"/>
        <v>3.7416809644769344</v>
      </c>
      <c r="W86" s="54">
        <f t="shared" si="52"/>
        <v>4.0728968862974479</v>
      </c>
      <c r="X86" s="54">
        <f t="shared" si="52"/>
        <v>2.3026513277892691</v>
      </c>
      <c r="Y86" s="54">
        <f t="shared" si="52"/>
        <v>3.096076673384522</v>
      </c>
      <c r="Z86" s="54">
        <f t="shared" si="52"/>
        <v>3.3091700860393836</v>
      </c>
      <c r="AA86" s="54">
        <f t="shared" si="52"/>
        <v>2.0253005812646263</v>
      </c>
      <c r="AB86" s="54">
        <f t="shared" si="52"/>
        <v>5.3005587551401385</v>
      </c>
      <c r="AC86" s="54">
        <f t="shared" ref="AC86:AE86" si="53">STDEV(AC3,AC6,AC12,AC18,AC21,AC42,AC45,AC54,AC57,AC60)</f>
        <v>2.8265290178139302</v>
      </c>
      <c r="AD86" s="54">
        <f t="shared" si="53"/>
        <v>7.1833840119933274</v>
      </c>
      <c r="AE86" s="54">
        <f t="shared" si="53"/>
        <v>2.6860080272242888</v>
      </c>
      <c r="AF86" s="54">
        <f t="shared" ref="AF86:AH86" si="54">STDEV(AF3,AF6,AF12,AF18,AF21,AF42,AF45,AF54,AF57,AF60)</f>
        <v>2.8109819107011487</v>
      </c>
      <c r="AG86" s="54">
        <f t="shared" ref="AG86" si="55">STDEV(AG3,AG6,AG12,AG18,AG21,AG42,AG45,AG54,AG57,AG60)</f>
        <v>5.1997344712814897</v>
      </c>
      <c r="AH86" s="54">
        <f t="shared" si="54"/>
        <v>2.9254464051726288</v>
      </c>
      <c r="AM86" s="60"/>
    </row>
    <row r="87" spans="1:39" x14ac:dyDescent="0.2">
      <c r="B87" s="17"/>
      <c r="C87" s="18"/>
      <c r="D87" s="18"/>
      <c r="E87" s="38"/>
      <c r="F87" s="19"/>
      <c r="G87" s="39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M87" s="60"/>
    </row>
    <row r="88" spans="1:39" x14ac:dyDescent="0.2">
      <c r="B88" s="17"/>
      <c r="C88" s="18"/>
      <c r="D88" s="18"/>
      <c r="E88" s="38"/>
      <c r="F88" s="19"/>
      <c r="G88" s="39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M88" s="60"/>
    </row>
  </sheetData>
  <phoneticPr fontId="4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88"/>
  <sheetViews>
    <sheetView workbookViewId="0">
      <pane xSplit="4" ySplit="2" topLeftCell="E3" activePane="bottomRight" state="frozen"/>
      <selection pane="topRight" activeCell="F1" sqref="F1"/>
      <selection pane="bottomLeft" activeCell="A3" sqref="A3"/>
      <selection pane="bottomRight" activeCell="D10" sqref="D10"/>
    </sheetView>
  </sheetViews>
  <sheetFormatPr defaultColWidth="9.125" defaultRowHeight="11.4" x14ac:dyDescent="0.2"/>
  <cols>
    <col min="1" max="1" width="15" style="13" customWidth="1"/>
    <col min="2" max="2" width="1.875" style="13" customWidth="1"/>
    <col min="3" max="4" width="2.625" style="40" customWidth="1"/>
    <col min="5" max="6" width="5.75" style="41" customWidth="1"/>
    <col min="7" max="7" width="5.75" style="12" customWidth="1"/>
    <col min="8" max="33" width="5.75" style="13" customWidth="1"/>
    <col min="34" max="34" width="3.125" style="13" customWidth="1"/>
    <col min="35" max="35" width="3" style="13" customWidth="1"/>
    <col min="36" max="37" width="7.625" style="13" customWidth="1"/>
    <col min="38" max="39" width="9.25" style="65" customWidth="1"/>
    <col min="40" max="40" width="7.375" style="12" customWidth="1"/>
    <col min="41" max="41" width="3.75" style="13" customWidth="1"/>
    <col min="42" max="16384" width="9.125" style="13"/>
  </cols>
  <sheetData>
    <row r="1" spans="1:40" ht="12" x14ac:dyDescent="0.25">
      <c r="A1" s="8" t="s">
        <v>59</v>
      </c>
      <c r="B1" s="9"/>
      <c r="C1" s="10"/>
      <c r="D1" s="10"/>
      <c r="E1" s="119"/>
      <c r="F1" s="11"/>
      <c r="G1" s="119" t="s">
        <v>82</v>
      </c>
    </row>
    <row r="2" spans="1:40" s="74" customFormat="1" ht="17.399999999999999" x14ac:dyDescent="0.25">
      <c r="A2" s="74" t="s">
        <v>21</v>
      </c>
      <c r="B2" s="75"/>
      <c r="C2" s="76" t="s">
        <v>42</v>
      </c>
      <c r="D2" s="76" t="s">
        <v>49</v>
      </c>
      <c r="E2" s="77">
        <v>1994</v>
      </c>
      <c r="F2" s="77">
        <v>1995</v>
      </c>
      <c r="G2" s="78">
        <v>1996</v>
      </c>
      <c r="H2" s="78">
        <v>1997</v>
      </c>
      <c r="I2" s="78">
        <v>1998</v>
      </c>
      <c r="J2" s="78">
        <v>1999</v>
      </c>
      <c r="K2" s="78">
        <v>2000</v>
      </c>
      <c r="L2" s="78">
        <v>2001</v>
      </c>
      <c r="M2" s="78">
        <v>2002</v>
      </c>
      <c r="N2" s="78">
        <v>2003</v>
      </c>
      <c r="O2" s="78">
        <v>2004</v>
      </c>
      <c r="P2" s="78">
        <v>2005</v>
      </c>
      <c r="Q2" s="78">
        <v>2006</v>
      </c>
      <c r="R2" s="78">
        <v>2007</v>
      </c>
      <c r="S2" s="78">
        <v>2008</v>
      </c>
      <c r="T2" s="78">
        <v>2009</v>
      </c>
      <c r="U2" s="78">
        <v>2010</v>
      </c>
      <c r="V2" s="78">
        <v>2011</v>
      </c>
      <c r="W2" s="78">
        <v>2012</v>
      </c>
      <c r="X2" s="78">
        <v>2013</v>
      </c>
      <c r="Y2" s="78">
        <v>2014</v>
      </c>
      <c r="Z2" s="78">
        <v>2015</v>
      </c>
      <c r="AA2" s="78">
        <v>2016</v>
      </c>
      <c r="AB2" s="78">
        <v>2017</v>
      </c>
      <c r="AC2" s="78">
        <v>2018</v>
      </c>
      <c r="AD2" s="78">
        <v>2019</v>
      </c>
      <c r="AE2" s="78">
        <v>2020</v>
      </c>
      <c r="AF2" s="78">
        <v>2021</v>
      </c>
      <c r="AG2" s="78">
        <v>2022</v>
      </c>
      <c r="AH2" s="78"/>
      <c r="AI2" s="78"/>
      <c r="AJ2" s="78" t="s">
        <v>80</v>
      </c>
      <c r="AK2" s="79" t="s">
        <v>81</v>
      </c>
      <c r="AL2" s="80" t="s">
        <v>55</v>
      </c>
      <c r="AM2" s="80" t="s">
        <v>68</v>
      </c>
      <c r="AN2" s="81" t="s">
        <v>41</v>
      </c>
    </row>
    <row r="3" spans="1:40" s="22" customFormat="1" x14ac:dyDescent="0.2">
      <c r="A3" s="14" t="s">
        <v>48</v>
      </c>
      <c r="B3" s="17" t="s">
        <v>54</v>
      </c>
      <c r="C3" s="18" t="s">
        <v>45</v>
      </c>
      <c r="D3" s="18" t="s">
        <v>47</v>
      </c>
      <c r="E3" s="19"/>
      <c r="F3" s="19"/>
      <c r="G3" s="20">
        <v>0.29374329999999998</v>
      </c>
      <c r="H3" s="20"/>
      <c r="I3" s="20"/>
      <c r="J3" s="20">
        <v>0.39408009999999999</v>
      </c>
      <c r="K3" s="20">
        <v>0.54074060000000002</v>
      </c>
      <c r="L3" s="20">
        <v>0.246645</v>
      </c>
      <c r="M3" s="20">
        <v>0.37202400000000002</v>
      </c>
      <c r="N3" s="20">
        <v>0.43814009999999998</v>
      </c>
      <c r="O3" s="20"/>
      <c r="P3" s="20">
        <v>0.2256599</v>
      </c>
      <c r="Q3" s="20">
        <v>0.47183560000000002</v>
      </c>
      <c r="R3" s="20"/>
      <c r="S3" s="20">
        <v>0.62002159999999995</v>
      </c>
      <c r="T3" s="20">
        <v>0.49863689999999999</v>
      </c>
      <c r="U3" s="20">
        <v>0.66500219999999999</v>
      </c>
      <c r="V3" s="20">
        <v>0.53723759999999998</v>
      </c>
      <c r="W3" s="20">
        <v>0.57888799999999996</v>
      </c>
      <c r="X3" s="20">
        <v>0.65426759999999995</v>
      </c>
      <c r="Y3" s="20">
        <v>0.4832726</v>
      </c>
      <c r="Z3" s="20">
        <v>0.66010519999999995</v>
      </c>
      <c r="AA3" s="20"/>
      <c r="AB3" s="20">
        <v>0.55418179999999995</v>
      </c>
      <c r="AC3" s="29">
        <v>0.76770519999999998</v>
      </c>
      <c r="AD3" s="20">
        <v>0.62199939999999998</v>
      </c>
      <c r="AE3" s="20">
        <v>0.33274419999999999</v>
      </c>
      <c r="AF3" s="20">
        <v>0.60775060000000003</v>
      </c>
      <c r="AG3" s="20">
        <v>0.56178090000000003</v>
      </c>
      <c r="AH3" s="20"/>
      <c r="AI3" s="21"/>
      <c r="AJ3" s="21">
        <f>AVERAGE(G3:AG3)</f>
        <v>0.50574829090909101</v>
      </c>
      <c r="AK3" s="21">
        <f>STDEV(G3:AG3)</f>
        <v>0.14589372445708507</v>
      </c>
      <c r="AL3" s="66">
        <v>0.48599999999999999</v>
      </c>
      <c r="AM3" s="66">
        <v>0.23</v>
      </c>
      <c r="AN3" s="62" t="s">
        <v>0</v>
      </c>
    </row>
    <row r="4" spans="1:40" x14ac:dyDescent="0.2">
      <c r="A4" s="23" t="s">
        <v>52</v>
      </c>
      <c r="B4" s="24"/>
      <c r="C4" s="25"/>
      <c r="D4" s="25"/>
      <c r="E4" s="19"/>
      <c r="F4" s="19"/>
      <c r="G4" s="20">
        <v>7.6711299999999996E-2</v>
      </c>
      <c r="H4" s="20"/>
      <c r="I4" s="20"/>
      <c r="J4" s="20">
        <v>0.10193439999999999</v>
      </c>
      <c r="K4" s="20">
        <v>8.0503900000000003E-2</v>
      </c>
      <c r="L4" s="20">
        <v>4.7952500000000002E-2</v>
      </c>
      <c r="M4" s="20">
        <v>5.97127E-2</v>
      </c>
      <c r="N4" s="20">
        <v>9.3236899999999998E-2</v>
      </c>
      <c r="O4" s="20"/>
      <c r="P4" s="20">
        <v>4.44477E-2</v>
      </c>
      <c r="Q4" s="20">
        <v>0.13037750000000001</v>
      </c>
      <c r="R4" s="20"/>
      <c r="S4" s="20">
        <v>0.26240069999999999</v>
      </c>
      <c r="T4" s="20">
        <v>0.1981387</v>
      </c>
      <c r="U4" s="20">
        <v>0.25847170000000003</v>
      </c>
      <c r="V4" s="20">
        <v>0.23186019999999999</v>
      </c>
      <c r="W4" s="20">
        <v>0.24600830000000001</v>
      </c>
      <c r="X4" s="20">
        <v>0.31880350000000002</v>
      </c>
      <c r="Y4" s="20">
        <v>0.27098030000000001</v>
      </c>
      <c r="Z4" s="20">
        <v>0.42531069999999999</v>
      </c>
      <c r="AA4" s="20"/>
      <c r="AB4" s="20">
        <v>0.3380457</v>
      </c>
      <c r="AC4" s="29">
        <v>0.35234510000000002</v>
      </c>
      <c r="AD4" s="20">
        <v>0.29209499999999999</v>
      </c>
      <c r="AE4" s="20">
        <v>0.15394530000000001</v>
      </c>
      <c r="AF4" s="20">
        <v>0.2853503</v>
      </c>
      <c r="AG4" s="20">
        <v>0.228768</v>
      </c>
      <c r="AH4" s="20"/>
      <c r="AI4" s="26"/>
      <c r="AL4" s="67"/>
      <c r="AM4" s="67"/>
      <c r="AN4" s="59"/>
    </row>
    <row r="5" spans="1:40" x14ac:dyDescent="0.2">
      <c r="A5" s="23" t="s">
        <v>53</v>
      </c>
      <c r="B5" s="24"/>
      <c r="C5" s="25"/>
      <c r="D5" s="25"/>
      <c r="E5" s="19"/>
      <c r="F5" s="19"/>
      <c r="G5" s="20">
        <v>0.67553969999999997</v>
      </c>
      <c r="H5" s="20"/>
      <c r="I5" s="20"/>
      <c r="J5" s="20">
        <v>0.78843640000000004</v>
      </c>
      <c r="K5" s="20">
        <v>0.94059689999999996</v>
      </c>
      <c r="L5" s="20">
        <v>0.68031739999999996</v>
      </c>
      <c r="M5" s="20">
        <v>0.84677840000000004</v>
      </c>
      <c r="N5" s="20">
        <v>0.85536440000000002</v>
      </c>
      <c r="O5" s="20"/>
      <c r="P5" s="20">
        <v>0.64611629999999998</v>
      </c>
      <c r="Q5" s="20">
        <v>0.84185169999999998</v>
      </c>
      <c r="R5" s="20"/>
      <c r="S5" s="20">
        <v>0.88213520000000001</v>
      </c>
      <c r="T5" s="20">
        <v>0.80012309999999998</v>
      </c>
      <c r="U5" s="20">
        <v>0.91873329999999997</v>
      </c>
      <c r="V5" s="20">
        <v>0.81702050000000004</v>
      </c>
      <c r="W5" s="20">
        <v>0.85276280000000004</v>
      </c>
      <c r="X5" s="20">
        <v>0.88442100000000001</v>
      </c>
      <c r="Y5" s="20">
        <v>0.70177929999999999</v>
      </c>
      <c r="Z5" s="20">
        <v>0.83596890000000001</v>
      </c>
      <c r="AA5" s="20"/>
      <c r="AB5" s="20">
        <v>0.75160269999999996</v>
      </c>
      <c r="AC5" s="29">
        <v>0.9525536</v>
      </c>
      <c r="AD5" s="20">
        <v>0.86776240000000004</v>
      </c>
      <c r="AE5" s="20">
        <v>0.57746810000000004</v>
      </c>
      <c r="AF5" s="20">
        <v>0.85739359999999998</v>
      </c>
      <c r="AG5" s="20">
        <v>0.84710419999999997</v>
      </c>
      <c r="AH5" s="20"/>
      <c r="AI5" s="26"/>
      <c r="AL5" s="67"/>
      <c r="AM5" s="67"/>
      <c r="AN5" s="59"/>
    </row>
    <row r="6" spans="1:40" s="73" customFormat="1" x14ac:dyDescent="0.2">
      <c r="A6" s="73" t="s">
        <v>22</v>
      </c>
      <c r="B6" s="84" t="s">
        <v>54</v>
      </c>
      <c r="C6" s="85" t="s">
        <v>45</v>
      </c>
      <c r="D6" s="85" t="s">
        <v>47</v>
      </c>
      <c r="E6" s="86">
        <v>0.12381440000000001</v>
      </c>
      <c r="F6" s="86">
        <v>6.9025299999999998E-2</v>
      </c>
      <c r="G6" s="87">
        <v>0.20220669999999999</v>
      </c>
      <c r="H6" s="87">
        <v>0.42281930000000001</v>
      </c>
      <c r="I6" s="87">
        <v>0.39398450000000002</v>
      </c>
      <c r="J6" s="87">
        <v>0.26255630000000002</v>
      </c>
      <c r="K6" s="87">
        <v>0.3291057</v>
      </c>
      <c r="L6" s="87">
        <v>0.3788898</v>
      </c>
      <c r="M6" s="87">
        <v>0.32108490000000001</v>
      </c>
      <c r="N6" s="87">
        <v>0.44878679999999999</v>
      </c>
      <c r="O6" s="87">
        <v>0.23437959999999999</v>
      </c>
      <c r="P6" s="87">
        <v>0.2373702</v>
      </c>
      <c r="Q6" s="87">
        <v>0.40533380000000002</v>
      </c>
      <c r="R6" s="87">
        <v>0.34548230000000002</v>
      </c>
      <c r="S6" s="87">
        <v>0.2410033</v>
      </c>
      <c r="T6" s="87">
        <v>0.20646339999999999</v>
      </c>
      <c r="U6" s="87">
        <v>0.2541853</v>
      </c>
      <c r="V6" s="87">
        <v>0.2931841</v>
      </c>
      <c r="W6" s="87">
        <v>0.36182560000000002</v>
      </c>
      <c r="X6" s="87">
        <v>0.35276780000000002</v>
      </c>
      <c r="Y6" s="87">
        <v>0.4528355</v>
      </c>
      <c r="Z6" s="87">
        <v>0.2310845</v>
      </c>
      <c r="AA6" s="87">
        <v>0.27624799999999999</v>
      </c>
      <c r="AB6" s="87">
        <v>0.34290670000000001</v>
      </c>
      <c r="AC6" s="89">
        <v>0.40183099999999999</v>
      </c>
      <c r="AD6" s="87">
        <v>0.34078170000000002</v>
      </c>
      <c r="AE6" s="87">
        <v>0.26424940000000002</v>
      </c>
      <c r="AF6" s="87">
        <v>0.44346029999999997</v>
      </c>
      <c r="AG6" s="87">
        <v>0.3771062</v>
      </c>
      <c r="AH6" s="87"/>
      <c r="AI6" s="87"/>
      <c r="AJ6" s="88">
        <f>AVERAGE(G6:AG6)</f>
        <v>0.32673824814814811</v>
      </c>
      <c r="AK6" s="88">
        <f>STDEV(G6:AG6)</f>
        <v>7.7944116682029524E-2</v>
      </c>
      <c r="AL6" s="109">
        <v>0.48499999999999999</v>
      </c>
      <c r="AM6" s="109">
        <v>0.63600000000000001</v>
      </c>
      <c r="AN6" s="90" t="s">
        <v>1</v>
      </c>
    </row>
    <row r="7" spans="1:40" s="92" customFormat="1" x14ac:dyDescent="0.2">
      <c r="B7" s="93"/>
      <c r="C7" s="94"/>
      <c r="D7" s="94"/>
      <c r="E7" s="86">
        <v>1.5347100000000001E-2</v>
      </c>
      <c r="F7" s="86">
        <v>1.6714099999999999E-2</v>
      </c>
      <c r="G7" s="87">
        <v>8.8275199999999998E-2</v>
      </c>
      <c r="H7" s="87">
        <v>0.27587030000000001</v>
      </c>
      <c r="I7" s="87">
        <v>0.26739190000000002</v>
      </c>
      <c r="J7" s="87">
        <v>0.17449400000000001</v>
      </c>
      <c r="K7" s="87">
        <v>0.23417389999999999</v>
      </c>
      <c r="L7" s="87">
        <v>0.27525569999999999</v>
      </c>
      <c r="M7" s="87">
        <v>0.2302082</v>
      </c>
      <c r="N7" s="87">
        <v>0.33551769999999997</v>
      </c>
      <c r="O7" s="87">
        <v>0.16394529999999999</v>
      </c>
      <c r="P7" s="87">
        <v>0.15655720000000001</v>
      </c>
      <c r="Q7" s="87">
        <v>0.29990349999999999</v>
      </c>
      <c r="R7" s="87">
        <v>0.25178230000000001</v>
      </c>
      <c r="S7" s="87">
        <v>0.16499739999999999</v>
      </c>
      <c r="T7" s="87">
        <v>0.1333723</v>
      </c>
      <c r="U7" s="87">
        <v>0.1585164</v>
      </c>
      <c r="V7" s="87">
        <v>0.19143740000000001</v>
      </c>
      <c r="W7" s="87">
        <v>0.25092449999999999</v>
      </c>
      <c r="X7" s="87">
        <v>0.25555689999999998</v>
      </c>
      <c r="Y7" s="87">
        <v>0.34455649999999999</v>
      </c>
      <c r="Z7" s="87">
        <v>0.1640605</v>
      </c>
      <c r="AA7" s="87">
        <v>0.20179710000000001</v>
      </c>
      <c r="AB7" s="87">
        <v>0.25033569999999999</v>
      </c>
      <c r="AC7" s="89">
        <v>0.30740909999999999</v>
      </c>
      <c r="AD7" s="87">
        <v>0.25253949999999997</v>
      </c>
      <c r="AE7" s="87">
        <v>0.19279689999999999</v>
      </c>
      <c r="AF7" s="87">
        <v>0.34351100000000001</v>
      </c>
      <c r="AG7" s="87">
        <v>0.28078839999999999</v>
      </c>
      <c r="AH7" s="87"/>
      <c r="AI7" s="95"/>
      <c r="AL7" s="110"/>
      <c r="AM7" s="110"/>
      <c r="AN7" s="96"/>
    </row>
    <row r="8" spans="1:40" s="92" customFormat="1" x14ac:dyDescent="0.2">
      <c r="B8" s="93"/>
      <c r="C8" s="94"/>
      <c r="D8" s="94"/>
      <c r="E8" s="86">
        <v>0.56162880000000004</v>
      </c>
      <c r="F8" s="86">
        <v>0.24436939999999999</v>
      </c>
      <c r="G8" s="87">
        <v>0.39885470000000001</v>
      </c>
      <c r="H8" s="87">
        <v>0.58482639999999997</v>
      </c>
      <c r="I8" s="87">
        <v>0.53661119999999995</v>
      </c>
      <c r="J8" s="87">
        <v>0.37487890000000001</v>
      </c>
      <c r="K8" s="87">
        <v>0.44039129999999999</v>
      </c>
      <c r="L8" s="87">
        <v>0.49489830000000001</v>
      </c>
      <c r="M8" s="87">
        <v>0.42789500000000003</v>
      </c>
      <c r="N8" s="87">
        <v>0.56762939999999995</v>
      </c>
      <c r="O8" s="87">
        <v>0.32336999999999999</v>
      </c>
      <c r="P8" s="87">
        <v>0.34293709999999999</v>
      </c>
      <c r="Q8" s="87">
        <v>0.52028359999999996</v>
      </c>
      <c r="R8" s="87">
        <v>0.45294329999999999</v>
      </c>
      <c r="S8" s="87">
        <v>0.33785500000000002</v>
      </c>
      <c r="T8" s="87">
        <v>0.30549029999999999</v>
      </c>
      <c r="U8" s="87">
        <v>0.38142169999999997</v>
      </c>
      <c r="V8" s="87">
        <v>0.42086050000000003</v>
      </c>
      <c r="W8" s="87">
        <v>0.48969889999999999</v>
      </c>
      <c r="X8" s="87">
        <v>0.46391320000000003</v>
      </c>
      <c r="Y8" s="87">
        <v>0.56576979999999999</v>
      </c>
      <c r="Z8" s="87">
        <v>0.31516650000000002</v>
      </c>
      <c r="AA8" s="87">
        <v>0.36558600000000002</v>
      </c>
      <c r="AB8" s="87">
        <v>0.44919759999999997</v>
      </c>
      <c r="AC8" s="89">
        <v>0.50414409999999998</v>
      </c>
      <c r="AD8" s="87">
        <v>0.44163920000000001</v>
      </c>
      <c r="AE8" s="87">
        <v>0.35067870000000001</v>
      </c>
      <c r="AF8" s="87">
        <v>0.54820639999999998</v>
      </c>
      <c r="AG8" s="87">
        <v>0.48421920000000002</v>
      </c>
      <c r="AH8" s="87"/>
      <c r="AI8" s="95"/>
      <c r="AL8" s="110"/>
      <c r="AM8" s="110"/>
      <c r="AN8" s="96"/>
    </row>
    <row r="9" spans="1:40" x14ac:dyDescent="0.2">
      <c r="A9" s="13" t="s">
        <v>23</v>
      </c>
      <c r="B9" s="17" t="s">
        <v>54</v>
      </c>
      <c r="C9" s="18" t="s">
        <v>45</v>
      </c>
      <c r="D9" s="18" t="s">
        <v>45</v>
      </c>
      <c r="E9" s="19"/>
      <c r="F9" s="19">
        <v>0.5321804</v>
      </c>
      <c r="G9" s="20">
        <v>0.22561929999999999</v>
      </c>
      <c r="H9" s="20">
        <v>0.42670770000000002</v>
      </c>
      <c r="I9" s="20">
        <v>0.49039339999999998</v>
      </c>
      <c r="J9" s="20">
        <v>0.4123888</v>
      </c>
      <c r="K9" s="20">
        <v>0.42825940000000001</v>
      </c>
      <c r="L9" s="20">
        <v>0.40908149999999999</v>
      </c>
      <c r="M9" s="20">
        <v>0.46877580000000002</v>
      </c>
      <c r="N9" s="20">
        <v>0.64037599999999995</v>
      </c>
      <c r="O9" s="20">
        <v>0.3106912</v>
      </c>
      <c r="P9" s="20">
        <v>0.4242899</v>
      </c>
      <c r="Q9" s="20">
        <v>0.4524262</v>
      </c>
      <c r="R9" s="20">
        <v>0.47228389999999998</v>
      </c>
      <c r="S9" s="20">
        <v>0.39813769999999998</v>
      </c>
      <c r="T9" s="20">
        <v>0.40605279999999999</v>
      </c>
      <c r="U9" s="20">
        <v>0.36073080000000002</v>
      </c>
      <c r="V9" s="20">
        <v>0.44734239999999997</v>
      </c>
      <c r="W9" s="20">
        <v>0.44395190000000001</v>
      </c>
      <c r="X9" s="20">
        <v>0.49310799999999999</v>
      </c>
      <c r="Y9" s="20">
        <v>0.45069009999999998</v>
      </c>
      <c r="Z9" s="20">
        <v>0.5052643</v>
      </c>
      <c r="AA9" s="20">
        <v>0.571469</v>
      </c>
      <c r="AB9" s="20">
        <v>0.4205892</v>
      </c>
      <c r="AC9" s="29">
        <v>0.43617869999999997</v>
      </c>
      <c r="AD9" s="20">
        <v>0.50684169999999995</v>
      </c>
      <c r="AE9" s="20">
        <v>0.38922580000000001</v>
      </c>
      <c r="AF9" s="20">
        <v>0.40682069999999998</v>
      </c>
      <c r="AG9" s="20">
        <v>0.44607200000000002</v>
      </c>
      <c r="AH9" s="20"/>
      <c r="AI9" s="29"/>
      <c r="AJ9" s="21">
        <f>AVERAGE(G9:AG9)</f>
        <v>0.43865808148148161</v>
      </c>
      <c r="AK9" s="21">
        <f>STDEV(G9:AG9)</f>
        <v>7.6444261330306268E-2</v>
      </c>
      <c r="AL9" s="65">
        <v>0.55300000000000005</v>
      </c>
      <c r="AM9" s="65">
        <v>0.48399999999999999</v>
      </c>
      <c r="AN9" s="60" t="s">
        <v>2</v>
      </c>
    </row>
    <row r="10" spans="1:40" s="30" customFormat="1" x14ac:dyDescent="0.2">
      <c r="B10" s="24"/>
      <c r="C10" s="25"/>
      <c r="D10" s="25"/>
      <c r="E10" s="19"/>
      <c r="F10" s="19">
        <v>0.2500676</v>
      </c>
      <c r="G10" s="20">
        <v>0.1015694</v>
      </c>
      <c r="H10" s="20">
        <v>0.26653890000000002</v>
      </c>
      <c r="I10" s="20">
        <v>0.32927250000000002</v>
      </c>
      <c r="J10" s="20">
        <v>0.27270929999999999</v>
      </c>
      <c r="K10" s="20">
        <v>0.28873890000000002</v>
      </c>
      <c r="L10" s="20">
        <v>0.27336709999999997</v>
      </c>
      <c r="M10" s="20">
        <v>0.334395</v>
      </c>
      <c r="N10" s="20">
        <v>0.4512815</v>
      </c>
      <c r="O10" s="20">
        <v>0.21221190000000001</v>
      </c>
      <c r="P10" s="20">
        <v>0.28961209999999998</v>
      </c>
      <c r="Q10" s="20">
        <v>0.31873360000000001</v>
      </c>
      <c r="R10" s="20">
        <v>0.33600560000000002</v>
      </c>
      <c r="S10" s="20">
        <v>0.27820590000000001</v>
      </c>
      <c r="T10" s="20">
        <v>0.28646549999999998</v>
      </c>
      <c r="U10" s="20">
        <v>0.24780489999999999</v>
      </c>
      <c r="V10" s="20">
        <v>0.3099828</v>
      </c>
      <c r="W10" s="20">
        <v>0.30559029999999998</v>
      </c>
      <c r="X10" s="20">
        <v>0.35091539999999999</v>
      </c>
      <c r="Y10" s="20">
        <v>0.32320959999999999</v>
      </c>
      <c r="Z10" s="20">
        <v>0.3808897</v>
      </c>
      <c r="AA10" s="20">
        <v>0.42479329999999998</v>
      </c>
      <c r="AB10" s="20">
        <v>0.29708180000000001</v>
      </c>
      <c r="AC10" s="29">
        <v>0.3107432</v>
      </c>
      <c r="AD10" s="20">
        <v>0.36266470000000001</v>
      </c>
      <c r="AE10" s="20">
        <v>0.26460099999999998</v>
      </c>
      <c r="AF10" s="20">
        <v>0.27360980000000001</v>
      </c>
      <c r="AG10" s="20">
        <v>0.27232050000000002</v>
      </c>
      <c r="AH10" s="20"/>
      <c r="AI10" s="26"/>
      <c r="AL10" s="68"/>
      <c r="AM10" s="68"/>
      <c r="AN10" s="59"/>
    </row>
    <row r="11" spans="1:40" s="30" customFormat="1" x14ac:dyDescent="0.2">
      <c r="B11" s="24"/>
      <c r="C11" s="25"/>
      <c r="D11" s="25"/>
      <c r="E11" s="19"/>
      <c r="F11" s="19">
        <v>0.79511719999999997</v>
      </c>
      <c r="G11" s="20">
        <v>0.4288555</v>
      </c>
      <c r="H11" s="20">
        <v>0.60388070000000005</v>
      </c>
      <c r="I11" s="20">
        <v>0.65353510000000004</v>
      </c>
      <c r="J11" s="20">
        <v>0.56776099999999996</v>
      </c>
      <c r="K11" s="20">
        <v>0.58020229999999995</v>
      </c>
      <c r="L11" s="20">
        <v>0.56022570000000005</v>
      </c>
      <c r="M11" s="20">
        <v>0.60784309999999997</v>
      </c>
      <c r="N11" s="20">
        <v>0.79404580000000002</v>
      </c>
      <c r="O11" s="20">
        <v>0.42993029999999999</v>
      </c>
      <c r="P11" s="20">
        <v>0.57123550000000001</v>
      </c>
      <c r="Q11" s="20">
        <v>0.59335510000000002</v>
      </c>
      <c r="R11" s="20">
        <v>0.61282199999999998</v>
      </c>
      <c r="S11" s="20">
        <v>0.53168680000000001</v>
      </c>
      <c r="T11" s="20">
        <v>0.53792649999999997</v>
      </c>
      <c r="U11" s="20">
        <v>0.4914926</v>
      </c>
      <c r="V11" s="20">
        <v>0.59323890000000001</v>
      </c>
      <c r="W11" s="20">
        <v>0.59158949999999999</v>
      </c>
      <c r="X11" s="20">
        <v>0.6364244</v>
      </c>
      <c r="Y11" s="20">
        <v>0.58499069999999997</v>
      </c>
      <c r="Z11" s="20">
        <v>0.62899079999999996</v>
      </c>
      <c r="AA11" s="20">
        <v>0.70657789999999998</v>
      </c>
      <c r="AB11" s="20">
        <v>0.55490839999999997</v>
      </c>
      <c r="AC11" s="29">
        <v>0.57034940000000001</v>
      </c>
      <c r="AD11" s="20">
        <v>0.64988959999999996</v>
      </c>
      <c r="AE11" s="20">
        <v>0.53022670000000005</v>
      </c>
      <c r="AF11" s="20">
        <v>0.55530679999999999</v>
      </c>
      <c r="AG11" s="20">
        <v>0.63408279999999995</v>
      </c>
      <c r="AH11" s="20"/>
      <c r="AI11" s="26"/>
      <c r="AL11" s="68"/>
      <c r="AM11" s="68"/>
      <c r="AN11" s="59"/>
    </row>
    <row r="12" spans="1:40" s="73" customFormat="1" x14ac:dyDescent="0.2">
      <c r="A12" s="73" t="s">
        <v>24</v>
      </c>
      <c r="B12" s="84" t="s">
        <v>54</v>
      </c>
      <c r="C12" s="85" t="s">
        <v>44</v>
      </c>
      <c r="D12" s="85" t="s">
        <v>47</v>
      </c>
      <c r="E12" s="86"/>
      <c r="F12" s="86">
        <v>0.32298789999999999</v>
      </c>
      <c r="G12" s="87">
        <v>0.4062965</v>
      </c>
      <c r="H12" s="87">
        <v>0.23599890000000001</v>
      </c>
      <c r="I12" s="87">
        <v>0.24481459999999999</v>
      </c>
      <c r="J12" s="87">
        <v>0.3580798</v>
      </c>
      <c r="K12" s="87">
        <v>0.3282351</v>
      </c>
      <c r="L12" s="87"/>
      <c r="M12" s="87">
        <v>0.22987289999999999</v>
      </c>
      <c r="N12" s="87">
        <v>0.21024309999999999</v>
      </c>
      <c r="O12" s="87">
        <v>0.1770506</v>
      </c>
      <c r="P12" s="87">
        <v>0.13709750000000001</v>
      </c>
      <c r="Q12" s="87">
        <v>0.1040908</v>
      </c>
      <c r="R12" s="87">
        <v>0.41683219999999999</v>
      </c>
      <c r="S12" s="87">
        <v>0.16184129999999999</v>
      </c>
      <c r="T12" s="87">
        <v>0.1601069</v>
      </c>
      <c r="U12" s="87">
        <v>0.25287710000000002</v>
      </c>
      <c r="V12" s="87">
        <v>0.21364379999999999</v>
      </c>
      <c r="W12" s="87">
        <v>0.20565820000000001</v>
      </c>
      <c r="X12" s="87">
        <v>0.48630299999999999</v>
      </c>
      <c r="Y12" s="87">
        <v>0.4863827</v>
      </c>
      <c r="Z12" s="87">
        <v>0.39032129999999998</v>
      </c>
      <c r="AA12" s="87">
        <v>0.34988209999999997</v>
      </c>
      <c r="AB12" s="87">
        <v>0.21473439999999999</v>
      </c>
      <c r="AC12" s="87">
        <v>0.32070549999999998</v>
      </c>
      <c r="AD12" s="87">
        <v>0.3622958</v>
      </c>
      <c r="AE12" s="87">
        <v>0.31952930000000002</v>
      </c>
      <c r="AF12" s="87">
        <v>0.2443651</v>
      </c>
      <c r="AG12" s="87">
        <v>0.49918970000000001</v>
      </c>
      <c r="AH12" s="87"/>
      <c r="AI12" s="87"/>
      <c r="AJ12" s="88">
        <f>AVERAGE(G12:AG12)</f>
        <v>0.28909416153846157</v>
      </c>
      <c r="AK12" s="88">
        <f>STDEV(G12:AG12)</f>
        <v>0.11282540464986096</v>
      </c>
      <c r="AL12" s="109">
        <v>0.316</v>
      </c>
      <c r="AM12" s="109">
        <v>0.33</v>
      </c>
      <c r="AN12" s="90" t="s">
        <v>3</v>
      </c>
    </row>
    <row r="13" spans="1:40" s="97" customFormat="1" x14ac:dyDescent="0.2">
      <c r="B13" s="98"/>
      <c r="C13" s="99"/>
      <c r="D13" s="99"/>
      <c r="E13" s="86"/>
      <c r="F13" s="86">
        <v>5.93413E-2</v>
      </c>
      <c r="G13" s="87">
        <v>0.167379</v>
      </c>
      <c r="H13" s="87">
        <v>8.9241299999999996E-2</v>
      </c>
      <c r="I13" s="87">
        <v>0.1010675</v>
      </c>
      <c r="J13" s="87">
        <v>0.1759057</v>
      </c>
      <c r="K13" s="87">
        <v>0.15987399999999999</v>
      </c>
      <c r="L13" s="87"/>
      <c r="M13" s="87">
        <v>8.7549399999999999E-2</v>
      </c>
      <c r="N13" s="87">
        <v>9.1790200000000002E-2</v>
      </c>
      <c r="O13" s="87">
        <v>6.0203800000000002E-2</v>
      </c>
      <c r="P13" s="87">
        <v>3.08639E-2</v>
      </c>
      <c r="Q13" s="87">
        <v>2.40042E-2</v>
      </c>
      <c r="R13" s="87">
        <v>0.20712330000000001</v>
      </c>
      <c r="S13" s="87">
        <v>6.8652400000000002E-2</v>
      </c>
      <c r="T13" s="87">
        <v>6.7576700000000003E-2</v>
      </c>
      <c r="U13" s="87">
        <v>9.4442499999999999E-2</v>
      </c>
      <c r="V13" s="87">
        <v>7.23385E-2</v>
      </c>
      <c r="W13" s="87">
        <v>7.7846799999999994E-2</v>
      </c>
      <c r="X13" s="87">
        <v>0.26513789999999998</v>
      </c>
      <c r="Y13" s="87">
        <v>0.30003920000000001</v>
      </c>
      <c r="Z13" s="87">
        <v>0.24629760000000001</v>
      </c>
      <c r="AA13" s="87">
        <v>0.21319489999999999</v>
      </c>
      <c r="AB13" s="87">
        <v>0.1165678</v>
      </c>
      <c r="AC13" s="87">
        <v>0.18321470000000001</v>
      </c>
      <c r="AD13" s="87">
        <v>0.23228760000000001</v>
      </c>
      <c r="AE13" s="87">
        <v>0.2052233</v>
      </c>
      <c r="AF13" s="87">
        <v>0.15498980000000001</v>
      </c>
      <c r="AG13" s="87">
        <v>0.31157119999999999</v>
      </c>
      <c r="AH13" s="87"/>
      <c r="AI13" s="100"/>
      <c r="AL13" s="111"/>
      <c r="AM13" s="111"/>
      <c r="AN13" s="101"/>
    </row>
    <row r="14" spans="1:40" s="97" customFormat="1" x14ac:dyDescent="0.2">
      <c r="B14" s="98"/>
      <c r="C14" s="99"/>
      <c r="D14" s="99"/>
      <c r="E14" s="86"/>
      <c r="F14" s="86">
        <v>0.78298129999999999</v>
      </c>
      <c r="G14" s="87">
        <v>0.69966950000000006</v>
      </c>
      <c r="H14" s="87">
        <v>0.49336289999999999</v>
      </c>
      <c r="I14" s="87">
        <v>0.48313030000000001</v>
      </c>
      <c r="J14" s="87">
        <v>0.59313020000000005</v>
      </c>
      <c r="K14" s="87">
        <v>0.55646050000000002</v>
      </c>
      <c r="L14" s="87"/>
      <c r="M14" s="87">
        <v>0.48147659999999998</v>
      </c>
      <c r="N14" s="87">
        <v>0.4121823</v>
      </c>
      <c r="O14" s="87">
        <v>0.4194601</v>
      </c>
      <c r="P14" s="87">
        <v>0.44215969999999999</v>
      </c>
      <c r="Q14" s="87">
        <v>0.35436210000000001</v>
      </c>
      <c r="R14" s="87">
        <v>0.66167589999999998</v>
      </c>
      <c r="S14" s="87">
        <v>0.33590300000000001</v>
      </c>
      <c r="T14" s="87">
        <v>0.33395720000000001</v>
      </c>
      <c r="U14" s="87">
        <v>0.52345949999999997</v>
      </c>
      <c r="V14" s="87">
        <v>0.48628130000000003</v>
      </c>
      <c r="W14" s="87">
        <v>0.44259690000000002</v>
      </c>
      <c r="X14" s="87">
        <v>0.71296519999999997</v>
      </c>
      <c r="Y14" s="87">
        <v>0.67659009999999997</v>
      </c>
      <c r="Z14" s="87">
        <v>0.55639229999999995</v>
      </c>
      <c r="AA14" s="87">
        <v>0.51665850000000002</v>
      </c>
      <c r="AB14" s="87">
        <v>0.36172179999999998</v>
      </c>
      <c r="AC14" s="87">
        <v>0.49841380000000002</v>
      </c>
      <c r="AD14" s="87">
        <v>0.51614740000000003</v>
      </c>
      <c r="AE14" s="87">
        <v>0.46060449999999997</v>
      </c>
      <c r="AF14" s="87">
        <v>0.36313109999999998</v>
      </c>
      <c r="AG14" s="87">
        <v>0.6870366</v>
      </c>
      <c r="AH14" s="87"/>
      <c r="AI14" s="100"/>
      <c r="AL14" s="111"/>
      <c r="AM14" s="111"/>
      <c r="AN14" s="101"/>
    </row>
    <row r="15" spans="1:40" s="33" customFormat="1" x14ac:dyDescent="0.2">
      <c r="A15" s="33" t="s">
        <v>25</v>
      </c>
      <c r="B15" s="34" t="s">
        <v>54</v>
      </c>
      <c r="C15" s="35" t="s">
        <v>43</v>
      </c>
      <c r="D15" s="35" t="s">
        <v>46</v>
      </c>
      <c r="E15" s="19">
        <v>0.48326639999999998</v>
      </c>
      <c r="F15" s="19">
        <v>0.53448850000000003</v>
      </c>
      <c r="G15" s="20">
        <v>0.53487689999999999</v>
      </c>
      <c r="H15" s="20">
        <v>0.7391664</v>
      </c>
      <c r="I15" s="20">
        <v>0.37771539999999998</v>
      </c>
      <c r="J15" s="20">
        <v>0.62769260000000004</v>
      </c>
      <c r="K15" s="20">
        <v>0.44746580000000002</v>
      </c>
      <c r="L15" s="20">
        <v>0.74579839999999997</v>
      </c>
      <c r="M15" s="20">
        <v>0.64651449999999999</v>
      </c>
      <c r="N15" s="20">
        <v>0.43464439999999999</v>
      </c>
      <c r="O15" s="20">
        <v>0.37361420000000001</v>
      </c>
      <c r="P15" s="20">
        <v>0.43947429999999998</v>
      </c>
      <c r="Q15" s="20">
        <v>0.55921569999999998</v>
      </c>
      <c r="R15" s="20">
        <v>0.38240089999999999</v>
      </c>
      <c r="S15" s="20">
        <v>0.51388049999999996</v>
      </c>
      <c r="T15" s="20">
        <v>0.52598230000000001</v>
      </c>
      <c r="U15" s="20">
        <v>0.59547810000000001</v>
      </c>
      <c r="V15" s="20">
        <v>0.33665079999999997</v>
      </c>
      <c r="W15" s="20">
        <v>0.4964518</v>
      </c>
      <c r="X15" s="20">
        <v>0.51543819999999996</v>
      </c>
      <c r="Y15" s="20">
        <v>0.46258840000000001</v>
      </c>
      <c r="Z15" s="20">
        <v>0.5229336</v>
      </c>
      <c r="AA15" s="20">
        <v>0.49021429999999999</v>
      </c>
      <c r="AB15" s="20">
        <v>0.46960679999999999</v>
      </c>
      <c r="AC15" s="29">
        <v>0.46266879999999999</v>
      </c>
      <c r="AD15" s="20">
        <v>0.57034859999999998</v>
      </c>
      <c r="AE15" s="20">
        <v>0.53457220000000005</v>
      </c>
      <c r="AF15" s="20">
        <v>0.46343240000000002</v>
      </c>
      <c r="AG15" s="20">
        <v>0.34625309999999998</v>
      </c>
      <c r="AH15" s="20"/>
      <c r="AI15" s="36"/>
      <c r="AJ15" s="21">
        <f>AVERAGE(G15:AG15)</f>
        <v>0.50426219999999999</v>
      </c>
      <c r="AK15" s="21">
        <f>STDEV(G15:AG15)</f>
        <v>0.10514616069057642</v>
      </c>
      <c r="AL15" s="69">
        <v>0.56699999999999995</v>
      </c>
      <c r="AM15" s="69">
        <v>0.45</v>
      </c>
      <c r="AN15" s="61" t="s">
        <v>4</v>
      </c>
    </row>
    <row r="16" spans="1:40" x14ac:dyDescent="0.2">
      <c r="B16" s="27"/>
      <c r="C16" s="18"/>
      <c r="D16" s="18"/>
      <c r="E16" s="19">
        <v>0.14441580000000001</v>
      </c>
      <c r="F16" s="19">
        <v>0.2865297</v>
      </c>
      <c r="G16" s="20">
        <v>0.31012709999999999</v>
      </c>
      <c r="H16" s="20">
        <v>0.40695720000000002</v>
      </c>
      <c r="I16" s="20">
        <v>0.2309976</v>
      </c>
      <c r="J16" s="20">
        <v>0.41819810000000002</v>
      </c>
      <c r="K16" s="20">
        <v>0.30872369999999999</v>
      </c>
      <c r="L16" s="20">
        <v>0.52371559999999995</v>
      </c>
      <c r="M16" s="20">
        <v>0.47338180000000002</v>
      </c>
      <c r="N16" s="20">
        <v>0.30930160000000001</v>
      </c>
      <c r="O16" s="20">
        <v>0.26008500000000001</v>
      </c>
      <c r="P16" s="20">
        <v>0.3084788</v>
      </c>
      <c r="Q16" s="20">
        <v>0.37694610000000001</v>
      </c>
      <c r="R16" s="20">
        <v>0.23925469999999999</v>
      </c>
      <c r="S16" s="20">
        <v>0.34989619999999999</v>
      </c>
      <c r="T16" s="20">
        <v>0.36148530000000001</v>
      </c>
      <c r="U16" s="20">
        <v>0.42494310000000002</v>
      </c>
      <c r="V16" s="20">
        <v>0.24259629999999999</v>
      </c>
      <c r="W16" s="20">
        <v>0.36794729999999998</v>
      </c>
      <c r="X16" s="20">
        <v>0.37876100000000001</v>
      </c>
      <c r="Y16" s="20">
        <v>0.33749400000000002</v>
      </c>
      <c r="Z16" s="20">
        <v>0.37541639999999998</v>
      </c>
      <c r="AA16" s="20">
        <v>0.35295890000000002</v>
      </c>
      <c r="AB16" s="20">
        <v>0.32612049999999998</v>
      </c>
      <c r="AC16" s="29">
        <v>0.31536439999999999</v>
      </c>
      <c r="AD16" s="20">
        <v>0.40713779999999999</v>
      </c>
      <c r="AE16" s="20">
        <v>0.3835383</v>
      </c>
      <c r="AF16" s="20">
        <v>0.3255884</v>
      </c>
      <c r="AG16" s="20">
        <v>0.20866309999999999</v>
      </c>
      <c r="AH16" s="20"/>
      <c r="AI16" s="26"/>
      <c r="AJ16" s="28"/>
      <c r="AK16" s="28"/>
      <c r="AN16" s="60"/>
    </row>
    <row r="17" spans="1:40" x14ac:dyDescent="0.2">
      <c r="B17" s="27"/>
      <c r="C17" s="18"/>
      <c r="D17" s="18"/>
      <c r="E17" s="19">
        <v>0.83823709999999996</v>
      </c>
      <c r="F17" s="19">
        <v>0.76649880000000004</v>
      </c>
      <c r="G17" s="20">
        <v>0.74630370000000001</v>
      </c>
      <c r="H17" s="20">
        <v>0.92127800000000004</v>
      </c>
      <c r="I17" s="20">
        <v>0.55086679999999999</v>
      </c>
      <c r="J17" s="20">
        <v>0.79816039999999999</v>
      </c>
      <c r="K17" s="20">
        <v>0.59490069999999995</v>
      </c>
      <c r="L17" s="20">
        <v>0.88672550000000006</v>
      </c>
      <c r="M17" s="20">
        <v>0.78819510000000004</v>
      </c>
      <c r="N17" s="20">
        <v>0.56894140000000004</v>
      </c>
      <c r="O17" s="20">
        <v>0.50301039999999997</v>
      </c>
      <c r="P17" s="20">
        <v>0.57948230000000001</v>
      </c>
      <c r="Q17" s="20">
        <v>0.72680849999999997</v>
      </c>
      <c r="R17" s="20">
        <v>0.54934640000000001</v>
      </c>
      <c r="S17" s="20">
        <v>0.67492989999999997</v>
      </c>
      <c r="T17" s="20">
        <v>0.68502660000000004</v>
      </c>
      <c r="U17" s="20">
        <v>0.74570440000000004</v>
      </c>
      <c r="V17" s="20">
        <v>0.44571159999999999</v>
      </c>
      <c r="W17" s="20">
        <v>0.62542679999999995</v>
      </c>
      <c r="X17" s="20">
        <v>0.64984430000000004</v>
      </c>
      <c r="Y17" s="20">
        <v>0.59257700000000002</v>
      </c>
      <c r="Z17" s="20">
        <v>0.66655540000000002</v>
      </c>
      <c r="AA17" s="20">
        <v>0.62896110000000005</v>
      </c>
      <c r="AB17" s="20">
        <v>0.61829979999999995</v>
      </c>
      <c r="AC17" s="29">
        <v>0.61679130000000004</v>
      </c>
      <c r="AD17" s="20">
        <v>0.71957559999999998</v>
      </c>
      <c r="AE17" s="20">
        <v>0.67952219999999997</v>
      </c>
      <c r="AF17" s="20">
        <v>0.60710090000000005</v>
      </c>
      <c r="AG17" s="20">
        <v>0.5154706</v>
      </c>
      <c r="AH17" s="20"/>
      <c r="AI17" s="26"/>
      <c r="AJ17" s="28"/>
      <c r="AK17" s="28"/>
      <c r="AN17" s="60"/>
    </row>
    <row r="18" spans="1:40" s="73" customFormat="1" x14ac:dyDescent="0.2">
      <c r="A18" s="73" t="s">
        <v>26</v>
      </c>
      <c r="B18" s="84" t="s">
        <v>54</v>
      </c>
      <c r="C18" s="85" t="s">
        <v>45</v>
      </c>
      <c r="D18" s="85" t="s">
        <v>47</v>
      </c>
      <c r="E18" s="86">
        <v>9.9390500000000007E-2</v>
      </c>
      <c r="F18" s="86">
        <v>0.4078579</v>
      </c>
      <c r="G18" s="87">
        <v>0.28949740000000002</v>
      </c>
      <c r="H18" s="87">
        <v>0.55585739999999995</v>
      </c>
      <c r="I18" s="87">
        <v>0.55068459999999997</v>
      </c>
      <c r="J18" s="87">
        <v>0.53799240000000004</v>
      </c>
      <c r="K18" s="87">
        <v>0.45997969999999999</v>
      </c>
      <c r="L18" s="87">
        <v>0.49017319999999998</v>
      </c>
      <c r="M18" s="87">
        <v>0.60788759999999997</v>
      </c>
      <c r="N18" s="87">
        <v>0.4626518</v>
      </c>
      <c r="O18" s="87">
        <v>0.4082229</v>
      </c>
      <c r="P18" s="87">
        <v>0.4878015</v>
      </c>
      <c r="Q18" s="87">
        <v>0.46431309999999998</v>
      </c>
      <c r="R18" s="87">
        <v>0.5698607</v>
      </c>
      <c r="S18" s="87">
        <v>0.41781420000000002</v>
      </c>
      <c r="T18" s="87">
        <v>0.46560469999999998</v>
      </c>
      <c r="U18" s="87">
        <v>0.46967330000000002</v>
      </c>
      <c r="V18" s="87">
        <v>0.44172359999999999</v>
      </c>
      <c r="W18" s="87">
        <v>0.45009130000000003</v>
      </c>
      <c r="X18" s="87">
        <v>0.51206399999999996</v>
      </c>
      <c r="Y18" s="87">
        <v>0.52397079999999996</v>
      </c>
      <c r="Z18" s="87">
        <v>0.55697280000000005</v>
      </c>
      <c r="AA18" s="87">
        <v>0.46477540000000001</v>
      </c>
      <c r="AB18" s="87">
        <v>0.38657750000000002</v>
      </c>
      <c r="AC18" s="87">
        <v>0.38970250000000001</v>
      </c>
      <c r="AD18" s="87">
        <v>0.59909659999999998</v>
      </c>
      <c r="AE18" s="87">
        <v>0.48966019999999999</v>
      </c>
      <c r="AF18" s="87">
        <v>0.55359970000000003</v>
      </c>
      <c r="AG18" s="87">
        <v>0.50321550000000004</v>
      </c>
      <c r="AH18" s="87"/>
      <c r="AI18" s="112"/>
      <c r="AJ18" s="88">
        <f>AVERAGE(G18:AG18)</f>
        <v>0.48553571851851851</v>
      </c>
      <c r="AK18" s="88">
        <f>STDEV(G18:AG18)</f>
        <v>7.153408260051819E-2</v>
      </c>
      <c r="AL18" s="109">
        <v>0.54600000000000004</v>
      </c>
      <c r="AM18" s="109">
        <v>0.49199999999999999</v>
      </c>
      <c r="AN18" s="90" t="s">
        <v>5</v>
      </c>
    </row>
    <row r="19" spans="1:40" s="97" customFormat="1" x14ac:dyDescent="0.2">
      <c r="B19" s="98"/>
      <c r="C19" s="99"/>
      <c r="D19" s="99"/>
      <c r="E19" s="86">
        <v>1.28764E-2</v>
      </c>
      <c r="F19" s="86">
        <v>0.20539189999999999</v>
      </c>
      <c r="G19" s="87">
        <v>0.18301529999999999</v>
      </c>
      <c r="H19" s="87">
        <v>0.39839720000000001</v>
      </c>
      <c r="I19" s="87">
        <v>0.41790129999999998</v>
      </c>
      <c r="J19" s="87">
        <v>0.42260500000000001</v>
      </c>
      <c r="K19" s="87">
        <v>0.35442020000000002</v>
      </c>
      <c r="L19" s="87">
        <v>0.37810139999999998</v>
      </c>
      <c r="M19" s="87">
        <v>0.47723189999999999</v>
      </c>
      <c r="N19" s="87">
        <v>0.35560029999999998</v>
      </c>
      <c r="O19" s="87">
        <v>0.31386500000000001</v>
      </c>
      <c r="P19" s="87">
        <v>0.37838820000000001</v>
      </c>
      <c r="Q19" s="87">
        <v>0.36609580000000003</v>
      </c>
      <c r="R19" s="87">
        <v>0.45629560000000002</v>
      </c>
      <c r="S19" s="87">
        <v>0.32664209999999999</v>
      </c>
      <c r="T19" s="87">
        <v>0.359902</v>
      </c>
      <c r="U19" s="87">
        <v>0.35948000000000002</v>
      </c>
      <c r="V19" s="87">
        <v>0.33359480000000002</v>
      </c>
      <c r="W19" s="87">
        <v>0.34690880000000002</v>
      </c>
      <c r="X19" s="87">
        <v>0.40401949999999998</v>
      </c>
      <c r="Y19" s="87">
        <v>0.42885129999999999</v>
      </c>
      <c r="Z19" s="87">
        <v>0.46467940000000002</v>
      </c>
      <c r="AA19" s="87">
        <v>0.3825538</v>
      </c>
      <c r="AB19" s="87">
        <v>0.3077725</v>
      </c>
      <c r="AC19" s="87">
        <v>0.30394739999999998</v>
      </c>
      <c r="AD19" s="87">
        <v>0.47403380000000001</v>
      </c>
      <c r="AE19" s="87">
        <v>0.38993800000000001</v>
      </c>
      <c r="AF19" s="87">
        <v>0.44028519999999999</v>
      </c>
      <c r="AG19" s="87">
        <v>0.38837579999999999</v>
      </c>
      <c r="AH19" s="87"/>
      <c r="AI19" s="100"/>
      <c r="AL19" s="111"/>
      <c r="AM19" s="111"/>
      <c r="AN19" s="101"/>
    </row>
    <row r="20" spans="1:40" s="97" customFormat="1" x14ac:dyDescent="0.2">
      <c r="B20" s="98"/>
      <c r="C20" s="99"/>
      <c r="D20" s="99"/>
      <c r="E20" s="86">
        <v>0.48284899999999997</v>
      </c>
      <c r="F20" s="86">
        <v>0.64731859999999997</v>
      </c>
      <c r="G20" s="87">
        <v>0.42565459999999999</v>
      </c>
      <c r="H20" s="87">
        <v>0.70284440000000004</v>
      </c>
      <c r="I20" s="87">
        <v>0.67661720000000003</v>
      </c>
      <c r="J20" s="87">
        <v>0.64944829999999998</v>
      </c>
      <c r="K20" s="87">
        <v>0.56925619999999999</v>
      </c>
      <c r="L20" s="87">
        <v>0.60324160000000004</v>
      </c>
      <c r="M20" s="87">
        <v>0.72472429999999999</v>
      </c>
      <c r="N20" s="87">
        <v>0.57326109999999997</v>
      </c>
      <c r="O20" s="87">
        <v>0.50986819999999999</v>
      </c>
      <c r="P20" s="87">
        <v>0.59839640000000005</v>
      </c>
      <c r="Q20" s="87">
        <v>0.56537899999999996</v>
      </c>
      <c r="R20" s="87">
        <v>0.67652120000000004</v>
      </c>
      <c r="S20" s="87">
        <v>0.51497199999999999</v>
      </c>
      <c r="T20" s="87">
        <v>0.57448929999999998</v>
      </c>
      <c r="U20" s="87">
        <v>0.5829048</v>
      </c>
      <c r="V20" s="87">
        <v>0.5556759</v>
      </c>
      <c r="W20" s="87">
        <v>0.55775390000000002</v>
      </c>
      <c r="X20" s="87">
        <v>0.61899280000000001</v>
      </c>
      <c r="Y20" s="87">
        <v>0.61738249999999995</v>
      </c>
      <c r="Z20" s="87">
        <v>0.6454936</v>
      </c>
      <c r="AA20" s="87">
        <v>0.54895720000000003</v>
      </c>
      <c r="AB20" s="87">
        <v>0.47180749999999999</v>
      </c>
      <c r="AC20" s="87">
        <v>0.48286790000000002</v>
      </c>
      <c r="AD20" s="87">
        <v>0.71246030000000005</v>
      </c>
      <c r="AE20" s="87">
        <v>0.59021219999999996</v>
      </c>
      <c r="AF20" s="87">
        <v>0.66160529999999995</v>
      </c>
      <c r="AG20" s="87">
        <v>0.61771690000000001</v>
      </c>
      <c r="AH20" s="87"/>
      <c r="AI20" s="100"/>
      <c r="AL20" s="111"/>
      <c r="AM20" s="111"/>
      <c r="AN20" s="101"/>
    </row>
    <row r="21" spans="1:40" x14ac:dyDescent="0.2">
      <c r="A21" s="31" t="s">
        <v>27</v>
      </c>
      <c r="B21" s="17" t="s">
        <v>54</v>
      </c>
      <c r="C21" s="18" t="s">
        <v>44</v>
      </c>
      <c r="D21" s="18" t="s">
        <v>47</v>
      </c>
      <c r="E21" s="19"/>
      <c r="F21" s="19">
        <v>0.42072809999999999</v>
      </c>
      <c r="G21" s="20">
        <v>0.43638909999999997</v>
      </c>
      <c r="H21" s="20">
        <v>0.55940389999999995</v>
      </c>
      <c r="I21" s="20">
        <v>0.63007570000000002</v>
      </c>
      <c r="J21" s="20">
        <v>0.44455679999999997</v>
      </c>
      <c r="K21" s="20">
        <v>0.26165509999999997</v>
      </c>
      <c r="L21" s="20">
        <v>0.55967199999999995</v>
      </c>
      <c r="M21" s="20">
        <v>0.32938060000000002</v>
      </c>
      <c r="N21" s="20">
        <v>0.50730949999999997</v>
      </c>
      <c r="O21" s="20">
        <v>0.4737941</v>
      </c>
      <c r="P21" s="20">
        <v>0.29061530000000002</v>
      </c>
      <c r="Q21" s="20">
        <v>0.54354780000000003</v>
      </c>
      <c r="R21" s="20">
        <v>0.54223690000000002</v>
      </c>
      <c r="S21" s="20">
        <v>0.25908350000000002</v>
      </c>
      <c r="T21" s="20">
        <v>0.29652119999999998</v>
      </c>
      <c r="U21" s="20">
        <v>0.57454510000000003</v>
      </c>
      <c r="V21" s="20">
        <v>0.49956529999999999</v>
      </c>
      <c r="W21" s="20">
        <v>0.44366309999999998</v>
      </c>
      <c r="X21" s="20">
        <v>0.29163670000000003</v>
      </c>
      <c r="Y21" s="20">
        <v>0.6239152</v>
      </c>
      <c r="Z21" s="20">
        <v>0.3981886</v>
      </c>
      <c r="AA21" s="20">
        <v>0.50723549999999995</v>
      </c>
      <c r="AB21" s="20">
        <v>0.33690100000000001</v>
      </c>
      <c r="AC21" s="29">
        <v>0.5064225</v>
      </c>
      <c r="AD21" s="20">
        <v>0.3324858</v>
      </c>
      <c r="AE21" s="20">
        <v>0.35860959999999997</v>
      </c>
      <c r="AF21" s="20">
        <v>0.44680969999999998</v>
      </c>
      <c r="AG21" s="20">
        <v>0.53208149999999999</v>
      </c>
      <c r="AH21" s="20"/>
      <c r="AI21" s="20"/>
      <c r="AJ21" s="21">
        <f>AVERAGE(G21:AG21)</f>
        <v>0.44393707777777763</v>
      </c>
      <c r="AK21" s="21">
        <f>STDEV(G21:AG21)</f>
        <v>0.11374155893973806</v>
      </c>
      <c r="AL21" s="65">
        <v>0.51700000000000002</v>
      </c>
      <c r="AM21" s="65">
        <v>0.32400000000000001</v>
      </c>
      <c r="AN21" s="60" t="s">
        <v>6</v>
      </c>
    </row>
    <row r="22" spans="1:40" s="30" customFormat="1" x14ac:dyDescent="0.2">
      <c r="B22" s="24"/>
      <c r="C22" s="25"/>
      <c r="D22" s="25"/>
      <c r="E22" s="19"/>
      <c r="F22" s="19">
        <v>0.1218167</v>
      </c>
      <c r="G22" s="20">
        <v>0.1954283</v>
      </c>
      <c r="H22" s="20">
        <v>0.26811309999999999</v>
      </c>
      <c r="I22" s="20">
        <v>0.33045340000000001</v>
      </c>
      <c r="J22" s="20">
        <v>0.2477713</v>
      </c>
      <c r="K22" s="20">
        <v>0.13406109999999999</v>
      </c>
      <c r="L22" s="20">
        <v>0.28953109999999999</v>
      </c>
      <c r="M22" s="20">
        <v>0.1817182</v>
      </c>
      <c r="N22" s="20">
        <v>0.29443279999999999</v>
      </c>
      <c r="O22" s="20">
        <v>0.26578800000000002</v>
      </c>
      <c r="P22" s="20">
        <v>0.16087779999999999</v>
      </c>
      <c r="Q22" s="20">
        <v>0.33465660000000003</v>
      </c>
      <c r="R22" s="20">
        <v>0.33230609999999999</v>
      </c>
      <c r="S22" s="20">
        <v>0.1465284</v>
      </c>
      <c r="T22" s="20">
        <v>0.1591563</v>
      </c>
      <c r="U22" s="20">
        <v>0.32938020000000001</v>
      </c>
      <c r="V22" s="20">
        <v>0.30248059999999999</v>
      </c>
      <c r="W22" s="20">
        <v>0.26417829999999998</v>
      </c>
      <c r="X22" s="20">
        <v>0.1777821</v>
      </c>
      <c r="Y22" s="20">
        <v>0.39222829999999997</v>
      </c>
      <c r="Z22" s="26">
        <v>0.25937339999999998</v>
      </c>
      <c r="AA22" s="26">
        <v>0.33550799999999997</v>
      </c>
      <c r="AB22" s="26">
        <v>0.2136479</v>
      </c>
      <c r="AC22" s="29">
        <v>0.30524610000000002</v>
      </c>
      <c r="AD22" s="26">
        <v>0.20673069999999999</v>
      </c>
      <c r="AE22" s="26">
        <v>0.22249060000000001</v>
      </c>
      <c r="AF22" s="26">
        <v>0.29034729999999997</v>
      </c>
      <c r="AG22" s="26">
        <v>0.32468740000000001</v>
      </c>
      <c r="AH22" s="26"/>
      <c r="AI22" s="26"/>
      <c r="AL22" s="68"/>
      <c r="AM22" s="68"/>
      <c r="AN22" s="59"/>
    </row>
    <row r="23" spans="1:40" s="30" customFormat="1" x14ac:dyDescent="0.2">
      <c r="B23" s="24"/>
      <c r="C23" s="25"/>
      <c r="D23" s="25"/>
      <c r="E23" s="19"/>
      <c r="F23" s="19">
        <v>0.79179310000000003</v>
      </c>
      <c r="G23" s="20">
        <v>0.71165929999999999</v>
      </c>
      <c r="H23" s="20">
        <v>0.81482969999999999</v>
      </c>
      <c r="I23" s="20">
        <v>0.85460910000000001</v>
      </c>
      <c r="J23" s="20">
        <v>0.6604179</v>
      </c>
      <c r="K23" s="20">
        <v>0.44787779999999999</v>
      </c>
      <c r="L23" s="20">
        <v>0.79856090000000002</v>
      </c>
      <c r="M23" s="20">
        <v>0.52068170000000003</v>
      </c>
      <c r="N23" s="20">
        <v>0.7175684</v>
      </c>
      <c r="O23" s="20">
        <v>0.69131180000000003</v>
      </c>
      <c r="P23" s="20">
        <v>0.46677790000000002</v>
      </c>
      <c r="Q23" s="20">
        <v>0.73816749999999998</v>
      </c>
      <c r="R23" s="20">
        <v>0.73816939999999998</v>
      </c>
      <c r="S23" s="20">
        <v>0.41595949999999998</v>
      </c>
      <c r="T23" s="20">
        <v>0.48417539999999998</v>
      </c>
      <c r="U23" s="20">
        <v>0.78781900000000005</v>
      </c>
      <c r="V23" s="20">
        <v>0.69678519999999999</v>
      </c>
      <c r="W23" s="20">
        <v>0.63916609999999996</v>
      </c>
      <c r="X23" s="20">
        <v>0.4394363</v>
      </c>
      <c r="Y23" s="20">
        <v>0.81005309999999997</v>
      </c>
      <c r="Z23" s="26">
        <v>0.55556749999999999</v>
      </c>
      <c r="AA23" s="26">
        <v>0.67727230000000005</v>
      </c>
      <c r="AB23" s="26">
        <v>0.48720400000000003</v>
      </c>
      <c r="AC23" s="29">
        <v>0.70554030000000001</v>
      </c>
      <c r="AD23" s="26">
        <v>0.48770720000000001</v>
      </c>
      <c r="AE23" s="26">
        <v>0.52208639999999995</v>
      </c>
      <c r="AF23" s="26">
        <v>0.61456909999999998</v>
      </c>
      <c r="AG23" s="26">
        <v>0.72895319999999997</v>
      </c>
      <c r="AH23" s="26"/>
      <c r="AI23" s="26"/>
      <c r="AL23" s="68"/>
      <c r="AM23" s="68"/>
      <c r="AN23" s="59"/>
    </row>
    <row r="24" spans="1:40" s="102" customFormat="1" x14ac:dyDescent="0.2">
      <c r="A24" s="72" t="s">
        <v>28</v>
      </c>
      <c r="B24" s="84" t="s">
        <v>54</v>
      </c>
      <c r="C24" s="85" t="s">
        <v>43</v>
      </c>
      <c r="D24" s="85" t="s">
        <v>46</v>
      </c>
      <c r="E24" s="86">
        <v>8.4599499999999994E-2</v>
      </c>
      <c r="F24" s="86">
        <v>0.14676800000000001</v>
      </c>
      <c r="G24" s="87">
        <v>0.3119381</v>
      </c>
      <c r="H24" s="87">
        <v>0.2094674</v>
      </c>
      <c r="I24" s="87">
        <v>0.39633659999999998</v>
      </c>
      <c r="J24" s="87">
        <v>0.46764040000000001</v>
      </c>
      <c r="K24" s="87">
        <v>0.30506080000000002</v>
      </c>
      <c r="L24" s="87">
        <v>0.3392559</v>
      </c>
      <c r="M24" s="87">
        <v>0.27542549999999999</v>
      </c>
      <c r="N24" s="87">
        <v>0.37067030000000001</v>
      </c>
      <c r="O24" s="87">
        <v>0.2377725</v>
      </c>
      <c r="P24" s="87">
        <v>0.45713549999999997</v>
      </c>
      <c r="Q24" s="87">
        <v>0.29861399999999999</v>
      </c>
      <c r="R24" s="87">
        <v>0.35000189999999998</v>
      </c>
      <c r="S24" s="87">
        <v>0.34131810000000001</v>
      </c>
      <c r="T24" s="87">
        <v>0.3904802</v>
      </c>
      <c r="U24" s="89">
        <v>0.35849370000000003</v>
      </c>
      <c r="V24" s="87">
        <v>0.15529850000000001</v>
      </c>
      <c r="W24" s="87">
        <v>0.37417250000000002</v>
      </c>
      <c r="X24" s="87">
        <v>0.29452840000000002</v>
      </c>
      <c r="Y24" s="87">
        <v>0.30803199999999997</v>
      </c>
      <c r="Z24" s="87">
        <v>0.3968429</v>
      </c>
      <c r="AA24" s="87">
        <v>0.37678719999999999</v>
      </c>
      <c r="AB24" s="87">
        <v>0.22553480000000001</v>
      </c>
      <c r="AC24" s="87">
        <v>0.40892329999999999</v>
      </c>
      <c r="AD24" s="87">
        <v>0.43583559999999999</v>
      </c>
      <c r="AE24" s="87">
        <v>0.33154240000000001</v>
      </c>
      <c r="AF24" s="87">
        <v>0.28541840000000002</v>
      </c>
      <c r="AG24" s="87">
        <v>0.37667020000000001</v>
      </c>
      <c r="AH24" s="87"/>
      <c r="AI24" s="88"/>
      <c r="AJ24" s="88">
        <f>AVERAGE(G24:AG24)</f>
        <v>0.33626655925925919</v>
      </c>
      <c r="AK24" s="88">
        <f>STDEV(G24:AG24)</f>
        <v>7.5067309801231899E-2</v>
      </c>
      <c r="AL24" s="113">
        <v>0.46500000000000002</v>
      </c>
      <c r="AM24" s="113">
        <v>0.47899999999999998</v>
      </c>
      <c r="AN24" s="103" t="s">
        <v>7</v>
      </c>
    </row>
    <row r="25" spans="1:40" s="73" customFormat="1" x14ac:dyDescent="0.2">
      <c r="B25" s="104"/>
      <c r="C25" s="85"/>
      <c r="D25" s="85"/>
      <c r="E25" s="86">
        <v>1.1027800000000001E-2</v>
      </c>
      <c r="F25" s="86">
        <v>5.3030500000000001E-2</v>
      </c>
      <c r="G25" s="87">
        <v>0.2006202</v>
      </c>
      <c r="H25" s="87">
        <v>0.1181326</v>
      </c>
      <c r="I25" s="87">
        <v>0.2654263</v>
      </c>
      <c r="J25" s="87">
        <v>0.34917700000000002</v>
      </c>
      <c r="K25" s="87">
        <v>0.22870799999999999</v>
      </c>
      <c r="L25" s="87">
        <v>0.25247969999999997</v>
      </c>
      <c r="M25" s="87">
        <v>0.1981097</v>
      </c>
      <c r="N25" s="87">
        <v>0.26686140000000003</v>
      </c>
      <c r="O25" s="87">
        <v>0.17416119999999999</v>
      </c>
      <c r="P25" s="87">
        <v>0.33934920000000002</v>
      </c>
      <c r="Q25" s="87">
        <v>0.20620140000000001</v>
      </c>
      <c r="R25" s="87">
        <v>0.2481273</v>
      </c>
      <c r="S25" s="87">
        <v>0.25427929999999999</v>
      </c>
      <c r="T25" s="87">
        <v>0.30292740000000001</v>
      </c>
      <c r="U25" s="89">
        <v>0.27717009999999997</v>
      </c>
      <c r="V25" s="87">
        <v>0.1125046</v>
      </c>
      <c r="W25" s="87">
        <v>0.28154630000000003</v>
      </c>
      <c r="X25" s="87">
        <v>0.2257999</v>
      </c>
      <c r="Y25" s="87">
        <v>0.23889369999999999</v>
      </c>
      <c r="Z25" s="87">
        <v>0.31319540000000001</v>
      </c>
      <c r="AA25" s="87">
        <v>0.29821330000000001</v>
      </c>
      <c r="AB25" s="87">
        <v>0.16968030000000001</v>
      </c>
      <c r="AC25" s="87">
        <v>0.31911529999999999</v>
      </c>
      <c r="AD25" s="87">
        <v>0.3516533</v>
      </c>
      <c r="AE25" s="87">
        <v>0.2677023</v>
      </c>
      <c r="AF25" s="87">
        <v>0.2276019</v>
      </c>
      <c r="AG25" s="87">
        <v>0.2914834</v>
      </c>
      <c r="AH25" s="87"/>
      <c r="AI25" s="100"/>
      <c r="AJ25" s="92"/>
      <c r="AK25" s="92"/>
      <c r="AL25" s="109"/>
      <c r="AM25" s="109"/>
      <c r="AN25" s="90"/>
    </row>
    <row r="26" spans="1:40" s="73" customFormat="1" x14ac:dyDescent="0.2">
      <c r="B26" s="104"/>
      <c r="C26" s="85"/>
      <c r="D26" s="85"/>
      <c r="E26" s="86">
        <v>0.43373679999999998</v>
      </c>
      <c r="F26" s="86">
        <v>0.34570830000000002</v>
      </c>
      <c r="G26" s="87">
        <v>0.45023400000000002</v>
      </c>
      <c r="H26" s="87">
        <v>0.34388170000000001</v>
      </c>
      <c r="I26" s="87">
        <v>0.54399779999999998</v>
      </c>
      <c r="J26" s="87">
        <v>0.5898679</v>
      </c>
      <c r="K26" s="87">
        <v>0.39388630000000002</v>
      </c>
      <c r="L26" s="87">
        <v>0.4383666</v>
      </c>
      <c r="M26" s="87">
        <v>0.3690291</v>
      </c>
      <c r="N26" s="87">
        <v>0.48798239999999998</v>
      </c>
      <c r="O26" s="87">
        <v>0.31573489999999999</v>
      </c>
      <c r="P26" s="87">
        <v>0.57991789999999999</v>
      </c>
      <c r="Q26" s="87">
        <v>0.41099910000000001</v>
      </c>
      <c r="R26" s="87">
        <v>0.46768599999999999</v>
      </c>
      <c r="S26" s="87">
        <v>0.44054900000000002</v>
      </c>
      <c r="T26" s="87">
        <v>0.48570580000000002</v>
      </c>
      <c r="U26" s="89">
        <v>0.44886100000000001</v>
      </c>
      <c r="V26" s="87">
        <v>0.2105091</v>
      </c>
      <c r="W26" s="87">
        <v>0.47703830000000003</v>
      </c>
      <c r="X26" s="87">
        <v>0.37406869999999998</v>
      </c>
      <c r="Y26" s="87">
        <v>0.38700519999999999</v>
      </c>
      <c r="Z26" s="87">
        <v>0.48698999999999998</v>
      </c>
      <c r="AA26" s="87">
        <v>0.46242230000000001</v>
      </c>
      <c r="AB26" s="87">
        <v>0.29328090000000001</v>
      </c>
      <c r="AC26" s="87">
        <v>0.50525070000000005</v>
      </c>
      <c r="AD26" s="87">
        <v>0.52388639999999997</v>
      </c>
      <c r="AE26" s="87">
        <v>0.4022442</v>
      </c>
      <c r="AF26" s="87">
        <v>0.35124290000000002</v>
      </c>
      <c r="AG26" s="87">
        <v>0.47022999999999998</v>
      </c>
      <c r="AH26" s="87"/>
      <c r="AI26" s="100"/>
      <c r="AJ26" s="92"/>
      <c r="AK26" s="92"/>
      <c r="AL26" s="109"/>
      <c r="AM26" s="109"/>
      <c r="AN26" s="90"/>
    </row>
    <row r="27" spans="1:40" x14ac:dyDescent="0.2">
      <c r="A27" s="13" t="s">
        <v>29</v>
      </c>
      <c r="B27" s="17" t="s">
        <v>54</v>
      </c>
      <c r="C27" s="18" t="s">
        <v>43</v>
      </c>
      <c r="D27" s="18" t="s">
        <v>46</v>
      </c>
      <c r="E27" s="19"/>
      <c r="F27" s="19">
        <v>0.41201270000000001</v>
      </c>
      <c r="G27" s="20">
        <v>0.3852392</v>
      </c>
      <c r="H27" s="20">
        <v>0.45440049999999998</v>
      </c>
      <c r="I27" s="20">
        <v>0.30488419999999999</v>
      </c>
      <c r="J27" s="20">
        <v>0.32023309999999999</v>
      </c>
      <c r="K27" s="20">
        <v>0.31327909999999998</v>
      </c>
      <c r="L27" s="20">
        <v>0.29646359999999999</v>
      </c>
      <c r="M27" s="20">
        <v>0.38485019999999998</v>
      </c>
      <c r="N27" s="20">
        <v>0.4558683</v>
      </c>
      <c r="O27" s="20">
        <v>0.29585309999999998</v>
      </c>
      <c r="P27" s="20">
        <v>0.37195650000000002</v>
      </c>
      <c r="Q27" s="20">
        <v>0.43912119999999999</v>
      </c>
      <c r="R27" s="20">
        <v>0.33910770000000001</v>
      </c>
      <c r="S27" s="20">
        <v>0.32558389999999998</v>
      </c>
      <c r="T27" s="20">
        <v>0.42675010000000002</v>
      </c>
      <c r="U27" s="20">
        <v>0.45389089999999999</v>
      </c>
      <c r="V27" s="20">
        <v>0.4098773</v>
      </c>
      <c r="W27" s="20">
        <v>0.2779876</v>
      </c>
      <c r="X27" s="20">
        <v>0.3229824</v>
      </c>
      <c r="Y27" s="20">
        <v>0.3950729</v>
      </c>
      <c r="Z27" s="20">
        <v>0.25320520000000002</v>
      </c>
      <c r="AA27" s="20">
        <v>0.3717686</v>
      </c>
      <c r="AB27" s="20">
        <v>0.36235529999999999</v>
      </c>
      <c r="AC27" s="20">
        <v>0.41822759999999998</v>
      </c>
      <c r="AD27" s="20">
        <v>0.36179450000000002</v>
      </c>
      <c r="AE27" s="20">
        <v>0.41477199999999997</v>
      </c>
      <c r="AF27" s="29">
        <v>0.36459000000000003</v>
      </c>
      <c r="AG27" s="29">
        <v>0.39413700000000002</v>
      </c>
      <c r="AH27" s="20"/>
      <c r="AI27" s="36"/>
      <c r="AJ27" s="21">
        <f>AVERAGE(G27:AG27)</f>
        <v>0.36719451851851848</v>
      </c>
      <c r="AK27" s="21">
        <f>STDEV(G27:AG27)</f>
        <v>5.7228104586793352E-2</v>
      </c>
      <c r="AL27" s="65">
        <v>0.45524910000000002</v>
      </c>
      <c r="AM27" s="65">
        <v>0.24299999999999999</v>
      </c>
      <c r="AN27" s="60" t="s">
        <v>8</v>
      </c>
    </row>
    <row r="28" spans="1:40" s="30" customFormat="1" x14ac:dyDescent="0.2">
      <c r="B28" s="24"/>
      <c r="C28" s="25"/>
      <c r="D28" s="25"/>
      <c r="E28" s="19"/>
      <c r="F28" s="19">
        <v>0.18555379999999999</v>
      </c>
      <c r="G28" s="20">
        <v>0.22269449999999999</v>
      </c>
      <c r="H28" s="20">
        <v>0.27849059999999998</v>
      </c>
      <c r="I28" s="20">
        <v>0.17677380000000001</v>
      </c>
      <c r="J28" s="20">
        <v>0.1934119</v>
      </c>
      <c r="K28" s="20">
        <v>0.1782241</v>
      </c>
      <c r="L28" s="20">
        <v>0.17592179999999999</v>
      </c>
      <c r="M28" s="20">
        <v>0.23582410000000001</v>
      </c>
      <c r="N28" s="20">
        <v>0.27971000000000001</v>
      </c>
      <c r="O28" s="20">
        <v>0.17923829999999999</v>
      </c>
      <c r="P28" s="20">
        <v>0.2357495</v>
      </c>
      <c r="Q28" s="20">
        <v>0.28568320000000003</v>
      </c>
      <c r="R28" s="20">
        <v>0.21362449999999999</v>
      </c>
      <c r="S28" s="20">
        <v>0.2024649</v>
      </c>
      <c r="T28" s="20">
        <v>0.26564270000000001</v>
      </c>
      <c r="U28" s="20">
        <v>0.29468100000000003</v>
      </c>
      <c r="V28" s="20">
        <v>0.26515420000000001</v>
      </c>
      <c r="W28" s="20">
        <v>0.1669918</v>
      </c>
      <c r="X28" s="20">
        <v>0.19461390000000001</v>
      </c>
      <c r="Y28" s="20">
        <v>0.24049309999999999</v>
      </c>
      <c r="Z28" s="20">
        <v>0.1492211</v>
      </c>
      <c r="AA28" s="20">
        <v>0.23157749999999999</v>
      </c>
      <c r="AB28" s="20">
        <v>0.22498679999999999</v>
      </c>
      <c r="AC28" s="20">
        <v>0.27092749999999999</v>
      </c>
      <c r="AD28" s="20">
        <v>0.2337111</v>
      </c>
      <c r="AE28" s="20">
        <v>0.28144910000000001</v>
      </c>
      <c r="AF28" s="29">
        <v>0.24087210000000001</v>
      </c>
      <c r="AG28" s="29">
        <v>0.2319512</v>
      </c>
      <c r="AH28" s="20"/>
      <c r="AI28" s="26"/>
      <c r="AL28" s="68"/>
      <c r="AM28" s="68"/>
      <c r="AN28" s="59"/>
    </row>
    <row r="29" spans="1:40" s="30" customFormat="1" x14ac:dyDescent="0.2">
      <c r="B29" s="24"/>
      <c r="C29" s="25"/>
      <c r="D29" s="25"/>
      <c r="E29" s="19"/>
      <c r="F29" s="19">
        <v>0.6830581</v>
      </c>
      <c r="G29" s="20">
        <v>0.57817730000000001</v>
      </c>
      <c r="H29" s="20">
        <v>0.64248110000000003</v>
      </c>
      <c r="I29" s="20">
        <v>0.47254439999999998</v>
      </c>
      <c r="J29" s="20">
        <v>0.4806571</v>
      </c>
      <c r="K29" s="20">
        <v>0.48969119999999999</v>
      </c>
      <c r="L29" s="20">
        <v>0.45408860000000001</v>
      </c>
      <c r="M29" s="20">
        <v>0.55914379999999997</v>
      </c>
      <c r="N29" s="20">
        <v>0.64380689999999996</v>
      </c>
      <c r="O29" s="20">
        <v>0.44701679999999999</v>
      </c>
      <c r="P29" s="20">
        <v>0.53207099999999996</v>
      </c>
      <c r="Q29" s="20">
        <v>0.60515319999999995</v>
      </c>
      <c r="R29" s="20">
        <v>0.49216779999999999</v>
      </c>
      <c r="S29" s="20">
        <v>0.47863939999999999</v>
      </c>
      <c r="T29" s="20">
        <v>0.60506079999999995</v>
      </c>
      <c r="U29" s="20">
        <v>0.62312469999999998</v>
      </c>
      <c r="V29" s="20">
        <v>0.57209489999999996</v>
      </c>
      <c r="W29" s="20">
        <v>0.42510959999999998</v>
      </c>
      <c r="X29" s="20">
        <v>0.48503069999999998</v>
      </c>
      <c r="Y29" s="20">
        <v>0.57392969999999999</v>
      </c>
      <c r="Z29" s="20">
        <v>0.39592899999999998</v>
      </c>
      <c r="AA29" s="20">
        <v>0.53746749999999999</v>
      </c>
      <c r="AB29" s="20">
        <v>0.52660649999999998</v>
      </c>
      <c r="AC29" s="20">
        <v>0.58171430000000002</v>
      </c>
      <c r="AD29" s="20">
        <v>0.51307360000000002</v>
      </c>
      <c r="AE29" s="20">
        <v>0.56186639999999999</v>
      </c>
      <c r="AF29" s="29">
        <v>0.50922659999999997</v>
      </c>
      <c r="AG29" s="29">
        <v>0.58356269999999999</v>
      </c>
      <c r="AH29" s="20"/>
      <c r="AI29" s="26"/>
      <c r="AL29" s="68"/>
      <c r="AM29" s="68"/>
      <c r="AN29" s="59"/>
    </row>
    <row r="30" spans="1:40" s="73" customFormat="1" x14ac:dyDescent="0.2">
      <c r="A30" s="73" t="s">
        <v>51</v>
      </c>
      <c r="B30" s="84" t="s">
        <v>54</v>
      </c>
      <c r="C30" s="85" t="s">
        <v>43</v>
      </c>
      <c r="D30" s="85" t="s">
        <v>46</v>
      </c>
      <c r="E30" s="86">
        <v>0.65447060000000001</v>
      </c>
      <c r="F30" s="86">
        <v>0.46649590000000002</v>
      </c>
      <c r="G30" s="87">
        <v>0.39326899999999998</v>
      </c>
      <c r="H30" s="87">
        <v>0.37464769999999997</v>
      </c>
      <c r="I30" s="87">
        <v>0.46555020000000003</v>
      </c>
      <c r="J30" s="87">
        <v>0.46321250000000003</v>
      </c>
      <c r="K30" s="87">
        <v>0.44295950000000001</v>
      </c>
      <c r="L30" s="87">
        <v>0.36928640000000001</v>
      </c>
      <c r="M30" s="87">
        <v>0.46037359999999999</v>
      </c>
      <c r="N30" s="87">
        <v>0.57825709999999997</v>
      </c>
      <c r="O30" s="87">
        <v>0.47341220000000001</v>
      </c>
      <c r="P30" s="87">
        <v>0.50951840000000004</v>
      </c>
      <c r="Q30" s="87">
        <v>0.4058852</v>
      </c>
      <c r="R30" s="87">
        <v>0.52033589999999996</v>
      </c>
      <c r="S30" s="87">
        <v>0.50326159999999998</v>
      </c>
      <c r="T30" s="87">
        <v>0.52443669999999998</v>
      </c>
      <c r="U30" s="87">
        <v>0.53627919999999996</v>
      </c>
      <c r="V30" s="87">
        <v>0.46614919999999999</v>
      </c>
      <c r="W30" s="87">
        <v>0.40666930000000001</v>
      </c>
      <c r="X30" s="87">
        <v>0.56210879999999996</v>
      </c>
      <c r="Y30" s="87">
        <v>0.42866029999999999</v>
      </c>
      <c r="Z30" s="87">
        <v>0.45381260000000001</v>
      </c>
      <c r="AA30" s="87">
        <v>0.57274290000000005</v>
      </c>
      <c r="AB30" s="87">
        <v>0.3664443</v>
      </c>
      <c r="AC30" s="87">
        <v>0.4069719</v>
      </c>
      <c r="AD30" s="87">
        <v>0.45041399999999998</v>
      </c>
      <c r="AE30" s="87">
        <v>0.45426850000000002</v>
      </c>
      <c r="AF30" s="87">
        <v>0.28930739999999999</v>
      </c>
      <c r="AG30" s="87">
        <v>0.39053929999999998</v>
      </c>
      <c r="AH30" s="87"/>
      <c r="AI30" s="87"/>
      <c r="AJ30" s="88">
        <f>AVERAGE(G30:AG30)</f>
        <v>0.45439902592592596</v>
      </c>
      <c r="AK30" s="88">
        <f>STDEV(G30:AG30)</f>
        <v>6.9936531378954947E-2</v>
      </c>
      <c r="AL30" s="109">
        <v>0.38800000000000001</v>
      </c>
      <c r="AM30" s="109">
        <v>0.39900000000000002</v>
      </c>
      <c r="AN30" s="90" t="s">
        <v>9</v>
      </c>
    </row>
    <row r="31" spans="1:40" s="97" customFormat="1" x14ac:dyDescent="0.2">
      <c r="B31" s="98"/>
      <c r="C31" s="99"/>
      <c r="D31" s="99"/>
      <c r="E31" s="86">
        <v>0.48386659999999998</v>
      </c>
      <c r="F31" s="86">
        <v>0.38747330000000002</v>
      </c>
      <c r="G31" s="87">
        <v>0.33697650000000001</v>
      </c>
      <c r="H31" s="87">
        <v>0.32072440000000002</v>
      </c>
      <c r="I31" s="87">
        <v>0.40200799999999998</v>
      </c>
      <c r="J31" s="87">
        <v>0.40423969999999998</v>
      </c>
      <c r="K31" s="87">
        <v>0.38856889999999999</v>
      </c>
      <c r="L31" s="87">
        <v>0.3208376</v>
      </c>
      <c r="M31" s="87">
        <v>0.40317969999999997</v>
      </c>
      <c r="N31" s="87">
        <v>0.51236839999999995</v>
      </c>
      <c r="O31" s="87">
        <v>0.41928979999999999</v>
      </c>
      <c r="P31" s="87">
        <v>0.44854640000000001</v>
      </c>
      <c r="Q31" s="87">
        <v>0.3526031</v>
      </c>
      <c r="R31" s="87">
        <v>0.45619140000000002</v>
      </c>
      <c r="S31" s="87">
        <v>0.441917</v>
      </c>
      <c r="T31" s="87">
        <v>0.46354450000000003</v>
      </c>
      <c r="U31" s="87">
        <v>0.4770027</v>
      </c>
      <c r="V31" s="87">
        <v>0.41465279999999999</v>
      </c>
      <c r="W31" s="87">
        <v>0.35452679999999998</v>
      </c>
      <c r="X31" s="87">
        <v>0.49535970000000001</v>
      </c>
      <c r="Y31" s="87">
        <v>0.37720320000000002</v>
      </c>
      <c r="Z31" s="87">
        <v>0.3989105</v>
      </c>
      <c r="AA31" s="87">
        <v>0.5023147</v>
      </c>
      <c r="AB31" s="87">
        <v>0.31380940000000002</v>
      </c>
      <c r="AC31" s="87">
        <v>0.3493076</v>
      </c>
      <c r="AD31" s="87">
        <v>0.38899879999999998</v>
      </c>
      <c r="AE31" s="87">
        <v>0.3909666</v>
      </c>
      <c r="AF31" s="87">
        <v>0.2426613</v>
      </c>
      <c r="AG31" s="87">
        <v>0.31436920000000002</v>
      </c>
      <c r="AH31" s="87"/>
      <c r="AI31" s="100"/>
      <c r="AL31" s="111"/>
      <c r="AM31" s="111"/>
      <c r="AN31" s="101"/>
    </row>
    <row r="32" spans="1:40" s="97" customFormat="1" x14ac:dyDescent="0.2">
      <c r="B32" s="98"/>
      <c r="C32" s="99"/>
      <c r="D32" s="99"/>
      <c r="E32" s="86">
        <v>0.79282750000000002</v>
      </c>
      <c r="F32" s="86">
        <v>0.54723639999999996</v>
      </c>
      <c r="G32" s="87">
        <v>0.45254670000000002</v>
      </c>
      <c r="H32" s="87">
        <v>0.43187310000000001</v>
      </c>
      <c r="I32" s="87">
        <v>0.5302306</v>
      </c>
      <c r="J32" s="87">
        <v>0.5232327</v>
      </c>
      <c r="K32" s="87">
        <v>0.49875330000000001</v>
      </c>
      <c r="L32" s="87">
        <v>0.42052129999999999</v>
      </c>
      <c r="M32" s="87">
        <v>0.51863049999999999</v>
      </c>
      <c r="N32" s="87">
        <v>0.6414725</v>
      </c>
      <c r="O32" s="87">
        <v>0.52816680000000005</v>
      </c>
      <c r="P32" s="87">
        <v>0.57020839999999995</v>
      </c>
      <c r="Q32" s="87">
        <v>0.46147949999999999</v>
      </c>
      <c r="R32" s="87">
        <v>0.58381689999999997</v>
      </c>
      <c r="S32" s="87">
        <v>0.56450820000000002</v>
      </c>
      <c r="T32" s="87">
        <v>0.58461090000000004</v>
      </c>
      <c r="U32" s="87">
        <v>0.59454790000000002</v>
      </c>
      <c r="V32" s="87">
        <v>0.51837719999999998</v>
      </c>
      <c r="W32" s="87">
        <v>0.46100360000000001</v>
      </c>
      <c r="X32" s="87">
        <v>0.62668270000000004</v>
      </c>
      <c r="Y32" s="87">
        <v>0.48170770000000002</v>
      </c>
      <c r="Z32" s="87">
        <v>0.50986160000000003</v>
      </c>
      <c r="AA32" s="87">
        <v>0.64034060000000004</v>
      </c>
      <c r="AB32" s="87">
        <v>0.42247210000000002</v>
      </c>
      <c r="AC32" s="87">
        <v>0.46731889999999998</v>
      </c>
      <c r="AD32" s="87">
        <v>0.51337849999999996</v>
      </c>
      <c r="AE32" s="87">
        <v>0.5190842</v>
      </c>
      <c r="AF32" s="87">
        <v>0.34088429999999997</v>
      </c>
      <c r="AG32" s="87">
        <v>0.47244770000000003</v>
      </c>
      <c r="AH32" s="87"/>
      <c r="AI32" s="100"/>
      <c r="AL32" s="111"/>
      <c r="AM32" s="111"/>
      <c r="AN32" s="101"/>
    </row>
    <row r="33" spans="1:40" x14ac:dyDescent="0.2">
      <c r="A33" s="13" t="s">
        <v>30</v>
      </c>
      <c r="B33" s="17" t="s">
        <v>54</v>
      </c>
      <c r="C33" s="18" t="s">
        <v>43</v>
      </c>
      <c r="D33" s="18" t="s">
        <v>45</v>
      </c>
      <c r="E33" s="19"/>
      <c r="F33" s="19">
        <v>0.13763139999999999</v>
      </c>
      <c r="G33" s="20">
        <v>0.22202079999999999</v>
      </c>
      <c r="H33" s="20">
        <v>0.38512030000000003</v>
      </c>
      <c r="I33" s="20">
        <v>0.56252690000000005</v>
      </c>
      <c r="J33" s="20">
        <v>0.2171005</v>
      </c>
      <c r="K33" s="20">
        <v>0.4997607</v>
      </c>
      <c r="L33" s="20">
        <v>0.32499070000000002</v>
      </c>
      <c r="M33" s="20">
        <v>0.15826850000000001</v>
      </c>
      <c r="N33" s="20">
        <v>0.48937700000000001</v>
      </c>
      <c r="O33" s="20">
        <v>0.30864130000000001</v>
      </c>
      <c r="P33" s="20">
        <v>0.33584219999999998</v>
      </c>
      <c r="Q33" s="20">
        <v>0.44053310000000001</v>
      </c>
      <c r="R33" s="20">
        <v>0.53848099999999999</v>
      </c>
      <c r="S33" s="20">
        <v>0.38029659999999998</v>
      </c>
      <c r="T33" s="20">
        <v>0.57855259999999997</v>
      </c>
      <c r="U33" s="20">
        <v>0.46102300000000002</v>
      </c>
      <c r="V33" s="20">
        <v>0.31867669999999998</v>
      </c>
      <c r="W33" s="20">
        <v>0.2409461</v>
      </c>
      <c r="X33" s="20">
        <v>0.4209154</v>
      </c>
      <c r="Y33" s="20">
        <v>0.42490739999999999</v>
      </c>
      <c r="Z33" s="20">
        <v>0.33739140000000001</v>
      </c>
      <c r="AA33" s="20">
        <v>0.36330319999999999</v>
      </c>
      <c r="AB33" s="20">
        <v>0.41117179999999998</v>
      </c>
      <c r="AC33" s="29">
        <v>0.3291867</v>
      </c>
      <c r="AD33" s="20">
        <v>0.26225229999999999</v>
      </c>
      <c r="AE33" s="20">
        <v>0.29586960000000001</v>
      </c>
      <c r="AF33" s="20">
        <v>0.24921299999999999</v>
      </c>
      <c r="AG33" s="20">
        <v>0.34401130000000002</v>
      </c>
      <c r="AH33" s="20"/>
      <c r="AJ33" s="21">
        <f>AVERAGE(G33:AG33)</f>
        <v>0.36668074444444448</v>
      </c>
      <c r="AK33" s="21">
        <f>STDEV(G33:AG33)</f>
        <v>0.10956758245534096</v>
      </c>
      <c r="AL33" s="65">
        <v>0.40300000000000002</v>
      </c>
      <c r="AM33" s="65">
        <v>0.33700000000000002</v>
      </c>
      <c r="AN33" s="60" t="s">
        <v>10</v>
      </c>
    </row>
    <row r="34" spans="1:40" s="30" customFormat="1" x14ac:dyDescent="0.2">
      <c r="B34" s="24"/>
      <c r="C34" s="25"/>
      <c r="D34" s="25"/>
      <c r="E34" s="19"/>
      <c r="F34" s="19">
        <v>1.6261399999999999E-2</v>
      </c>
      <c r="G34" s="20">
        <v>2.2719E-2</v>
      </c>
      <c r="H34" s="20">
        <v>6.2912899999999994E-2</v>
      </c>
      <c r="I34" s="20">
        <v>0.1198861</v>
      </c>
      <c r="J34" s="20">
        <v>6.0886700000000002E-2</v>
      </c>
      <c r="K34" s="20">
        <v>0.1472803</v>
      </c>
      <c r="L34" s="20">
        <v>0.1012422</v>
      </c>
      <c r="M34" s="20">
        <v>4.6739000000000003E-2</v>
      </c>
      <c r="N34" s="20">
        <v>0.16756470000000001</v>
      </c>
      <c r="O34" s="20">
        <v>0.118991</v>
      </c>
      <c r="P34" s="20">
        <v>0.12868299999999999</v>
      </c>
      <c r="Q34" s="20">
        <v>0.16673450000000001</v>
      </c>
      <c r="R34" s="20">
        <v>0.25144620000000001</v>
      </c>
      <c r="S34" s="20">
        <v>0.21011930000000001</v>
      </c>
      <c r="T34" s="20">
        <v>0.3317003</v>
      </c>
      <c r="U34" s="20">
        <v>0.22952059999999999</v>
      </c>
      <c r="V34" s="20">
        <v>0.14305209999999999</v>
      </c>
      <c r="W34" s="20">
        <v>9.9799799999999994E-2</v>
      </c>
      <c r="X34" s="20">
        <v>0.20027690000000001</v>
      </c>
      <c r="Y34" s="20">
        <v>0.23482159999999999</v>
      </c>
      <c r="Z34" s="20">
        <v>0.190881</v>
      </c>
      <c r="AA34" s="20">
        <v>0.2090043</v>
      </c>
      <c r="AB34" s="20">
        <v>0.2165736</v>
      </c>
      <c r="AC34" s="29">
        <v>0.17804030000000001</v>
      </c>
      <c r="AD34" s="20">
        <v>0.12654389999999999</v>
      </c>
      <c r="AE34" s="20">
        <v>0.14240240000000001</v>
      </c>
      <c r="AF34" s="20">
        <v>0.1156012</v>
      </c>
      <c r="AG34" s="20">
        <v>0.1209113</v>
      </c>
      <c r="AH34" s="20"/>
      <c r="AI34" s="13"/>
      <c r="AJ34" s="13"/>
      <c r="AK34" s="13"/>
      <c r="AL34" s="68"/>
      <c r="AM34" s="68"/>
      <c r="AN34" s="59"/>
    </row>
    <row r="35" spans="1:40" s="30" customFormat="1" x14ac:dyDescent="0.2">
      <c r="B35" s="24"/>
      <c r="C35" s="25"/>
      <c r="D35" s="25"/>
      <c r="E35" s="19"/>
      <c r="F35" s="19">
        <v>0.60643659999999999</v>
      </c>
      <c r="G35" s="20">
        <v>0.77794200000000002</v>
      </c>
      <c r="H35" s="20">
        <v>0.85387020000000002</v>
      </c>
      <c r="I35" s="20">
        <v>0.92388599999999999</v>
      </c>
      <c r="J35" s="20">
        <v>0.54255540000000002</v>
      </c>
      <c r="K35" s="20">
        <v>0.85247919999999999</v>
      </c>
      <c r="L35" s="20">
        <v>0.6729676</v>
      </c>
      <c r="M35" s="20">
        <v>0.41896410000000001</v>
      </c>
      <c r="N35" s="20">
        <v>0.82024209999999997</v>
      </c>
      <c r="O35" s="20">
        <v>0.5960569</v>
      </c>
      <c r="P35" s="20">
        <v>0.63387959999999999</v>
      </c>
      <c r="Q35" s="20">
        <v>0.75601470000000004</v>
      </c>
      <c r="R35" s="20">
        <v>0.80208420000000002</v>
      </c>
      <c r="S35" s="20">
        <v>0.58604210000000001</v>
      </c>
      <c r="T35" s="20">
        <v>0.79153019999999996</v>
      </c>
      <c r="U35" s="20">
        <v>0.7106557</v>
      </c>
      <c r="V35" s="20">
        <v>0.56720280000000001</v>
      </c>
      <c r="W35" s="20">
        <v>0.47613119999999998</v>
      </c>
      <c r="X35" s="20">
        <v>0.67842239999999998</v>
      </c>
      <c r="Y35" s="20">
        <v>0.64013810000000004</v>
      </c>
      <c r="Z35" s="20">
        <v>0.52358610000000005</v>
      </c>
      <c r="AA35" s="20">
        <v>0.55201769999999994</v>
      </c>
      <c r="AB35" s="20">
        <v>0.63818609999999998</v>
      </c>
      <c r="AC35" s="29">
        <v>0.52646280000000001</v>
      </c>
      <c r="AD35" s="20">
        <v>0.46587279999999998</v>
      </c>
      <c r="AE35" s="20">
        <v>0.51534230000000003</v>
      </c>
      <c r="AF35" s="20">
        <v>0.45738699999999999</v>
      </c>
      <c r="AG35" s="20">
        <v>0.66660980000000003</v>
      </c>
      <c r="AH35" s="20"/>
      <c r="AI35" s="13"/>
      <c r="AJ35" s="13"/>
      <c r="AK35" s="13"/>
      <c r="AL35" s="68"/>
      <c r="AM35" s="68"/>
      <c r="AN35" s="59"/>
    </row>
    <row r="36" spans="1:40" s="73" customFormat="1" x14ac:dyDescent="0.2">
      <c r="A36" s="73" t="s">
        <v>31</v>
      </c>
      <c r="B36" s="84" t="s">
        <v>54</v>
      </c>
      <c r="C36" s="85" t="s">
        <v>43</v>
      </c>
      <c r="D36" s="85" t="s">
        <v>45</v>
      </c>
      <c r="E36" s="86"/>
      <c r="F36" s="86">
        <v>0.1929506</v>
      </c>
      <c r="G36" s="87">
        <v>0.36358469999999998</v>
      </c>
      <c r="H36" s="87">
        <v>0.27418969999999998</v>
      </c>
      <c r="I36" s="87">
        <v>0.43914429999999999</v>
      </c>
      <c r="J36" s="87">
        <v>0.27196569999999998</v>
      </c>
      <c r="K36" s="87">
        <v>0.24401239999999999</v>
      </c>
      <c r="L36" s="87">
        <v>0.36243809999999999</v>
      </c>
      <c r="M36" s="87">
        <v>0.36066169999999997</v>
      </c>
      <c r="N36" s="87">
        <v>0.42928509999999998</v>
      </c>
      <c r="O36" s="87">
        <v>0.20184559999999999</v>
      </c>
      <c r="P36" s="87"/>
      <c r="Q36" s="87">
        <v>0.19118650000000001</v>
      </c>
      <c r="R36" s="87">
        <v>0.182391</v>
      </c>
      <c r="S36" s="87">
        <v>0.35549720000000001</v>
      </c>
      <c r="T36" s="87">
        <v>0.39700259999999998</v>
      </c>
      <c r="U36" s="87">
        <v>0.50338369999999999</v>
      </c>
      <c r="V36" s="87">
        <v>0.30675780000000002</v>
      </c>
      <c r="W36" s="87">
        <v>0.48274869999999998</v>
      </c>
      <c r="X36" s="87">
        <v>0.31757279999999999</v>
      </c>
      <c r="Y36" s="87">
        <v>0.49396669999999998</v>
      </c>
      <c r="Z36" s="87">
        <v>0.36532409999999998</v>
      </c>
      <c r="AA36" s="87">
        <v>0.47368460000000001</v>
      </c>
      <c r="AB36" s="87">
        <v>0.3480008</v>
      </c>
      <c r="AC36" s="89">
        <v>0.42745610000000001</v>
      </c>
      <c r="AD36" s="87">
        <v>0.4168057</v>
      </c>
      <c r="AE36" s="87">
        <v>0.38738980000000001</v>
      </c>
      <c r="AF36" s="87">
        <v>0.21414859999999999</v>
      </c>
      <c r="AG36" s="87">
        <v>0.58634560000000002</v>
      </c>
      <c r="AH36" s="87"/>
      <c r="AJ36" s="88">
        <f>AVERAGE(G36:AG36)</f>
        <v>0.36141498461538457</v>
      </c>
      <c r="AK36" s="88">
        <f>STDEV(G36:AG36)</f>
        <v>0.10552348017067194</v>
      </c>
      <c r="AL36" s="109">
        <v>0.47699999999999998</v>
      </c>
      <c r="AM36" s="109">
        <v>0.318</v>
      </c>
      <c r="AN36" s="90" t="s">
        <v>11</v>
      </c>
    </row>
    <row r="37" spans="1:40" s="97" customFormat="1" x14ac:dyDescent="0.2">
      <c r="B37" s="98"/>
      <c r="C37" s="99"/>
      <c r="D37" s="99"/>
      <c r="E37" s="86"/>
      <c r="F37" s="86">
        <v>6.5906800000000001E-2</v>
      </c>
      <c r="G37" s="87">
        <v>0.1617652</v>
      </c>
      <c r="H37" s="87">
        <v>0.13234219999999999</v>
      </c>
      <c r="I37" s="87">
        <v>0.2451286</v>
      </c>
      <c r="J37" s="87">
        <v>0.14483860000000001</v>
      </c>
      <c r="K37" s="87">
        <v>0.117933</v>
      </c>
      <c r="L37" s="87">
        <v>0.1821806</v>
      </c>
      <c r="M37" s="87">
        <v>0.1881311</v>
      </c>
      <c r="N37" s="87">
        <v>0.2308828</v>
      </c>
      <c r="O37" s="87">
        <v>0.1181333</v>
      </c>
      <c r="P37" s="87"/>
      <c r="Q37" s="87">
        <v>9.8846199999999995E-2</v>
      </c>
      <c r="R37" s="87">
        <v>8.2102900000000006E-2</v>
      </c>
      <c r="S37" s="87">
        <v>0.21175330000000001</v>
      </c>
      <c r="T37" s="87">
        <v>0.25844240000000002</v>
      </c>
      <c r="U37" s="87">
        <v>0.34624739999999998</v>
      </c>
      <c r="V37" s="87">
        <v>0.21381739999999999</v>
      </c>
      <c r="W37" s="87">
        <v>0.3496976</v>
      </c>
      <c r="X37" s="87">
        <v>0.22207640000000001</v>
      </c>
      <c r="Y37" s="87">
        <v>0.34908139999999999</v>
      </c>
      <c r="Z37" s="87">
        <v>0.25542819999999999</v>
      </c>
      <c r="AA37" s="87">
        <v>0.3339046</v>
      </c>
      <c r="AB37" s="87">
        <v>0.23292640000000001</v>
      </c>
      <c r="AC37" s="89">
        <v>0.2922495</v>
      </c>
      <c r="AD37" s="87">
        <v>0.30123610000000001</v>
      </c>
      <c r="AE37" s="87">
        <v>0.26717469999999999</v>
      </c>
      <c r="AF37" s="87">
        <v>0.1379676</v>
      </c>
      <c r="AG37" s="87">
        <v>0.34331840000000002</v>
      </c>
      <c r="AH37" s="87"/>
      <c r="AI37" s="73"/>
      <c r="AJ37" s="92"/>
      <c r="AK37" s="92"/>
      <c r="AL37" s="111"/>
      <c r="AM37" s="111"/>
      <c r="AN37" s="101"/>
    </row>
    <row r="38" spans="1:40" s="97" customFormat="1" x14ac:dyDescent="0.2">
      <c r="B38" s="98"/>
      <c r="C38" s="99"/>
      <c r="D38" s="99"/>
      <c r="E38" s="86"/>
      <c r="F38" s="86">
        <v>0.4475517</v>
      </c>
      <c r="G38" s="87">
        <v>0.62842690000000001</v>
      </c>
      <c r="H38" s="87">
        <v>0.48337340000000001</v>
      </c>
      <c r="I38" s="87">
        <v>0.65373400000000004</v>
      </c>
      <c r="J38" s="87">
        <v>0.45173210000000003</v>
      </c>
      <c r="K38" s="87">
        <v>0.43795630000000002</v>
      </c>
      <c r="L38" s="87">
        <v>0.59195370000000003</v>
      </c>
      <c r="M38" s="87">
        <v>0.57864479999999996</v>
      </c>
      <c r="N38" s="87">
        <v>0.65334970000000003</v>
      </c>
      <c r="O38" s="87">
        <v>0.32314169999999998</v>
      </c>
      <c r="P38" s="87"/>
      <c r="Q38" s="87">
        <v>0.33748400000000001</v>
      </c>
      <c r="R38" s="87">
        <v>0.35747250000000003</v>
      </c>
      <c r="S38" s="87">
        <v>0.53107629999999995</v>
      </c>
      <c r="T38" s="87">
        <v>0.55431980000000003</v>
      </c>
      <c r="U38" s="87">
        <v>0.65985450000000001</v>
      </c>
      <c r="V38" s="87">
        <v>0.4185873</v>
      </c>
      <c r="W38" s="87">
        <v>0.61829160000000005</v>
      </c>
      <c r="X38" s="87">
        <v>0.43136340000000001</v>
      </c>
      <c r="Y38" s="87">
        <v>0.63987240000000001</v>
      </c>
      <c r="Z38" s="87">
        <v>0.4913032</v>
      </c>
      <c r="AA38" s="87">
        <v>0.61771480000000001</v>
      </c>
      <c r="AB38" s="87">
        <v>0.48405130000000002</v>
      </c>
      <c r="AC38" s="89">
        <v>0.57444459999999997</v>
      </c>
      <c r="AD38" s="87">
        <v>0.54230310000000004</v>
      </c>
      <c r="AE38" s="87">
        <v>0.52308589999999999</v>
      </c>
      <c r="AF38" s="87">
        <v>0.31692910000000002</v>
      </c>
      <c r="AG38" s="87">
        <v>0.79352370000000005</v>
      </c>
      <c r="AH38" s="87"/>
      <c r="AI38" s="73"/>
      <c r="AJ38" s="92"/>
      <c r="AK38" s="92"/>
      <c r="AL38" s="111"/>
      <c r="AM38" s="111"/>
      <c r="AN38" s="101"/>
    </row>
    <row r="39" spans="1:40" x14ac:dyDescent="0.2">
      <c r="A39" s="13" t="s">
        <v>32</v>
      </c>
      <c r="B39" s="17" t="s">
        <v>54</v>
      </c>
      <c r="C39" s="18" t="s">
        <v>43</v>
      </c>
      <c r="D39" s="18" t="s">
        <v>45</v>
      </c>
      <c r="E39" s="19">
        <v>0.152365</v>
      </c>
      <c r="F39" s="19">
        <v>0.35674090000000003</v>
      </c>
      <c r="G39" s="20">
        <v>0.55485669999999998</v>
      </c>
      <c r="H39" s="20">
        <v>0.57285920000000001</v>
      </c>
      <c r="I39" s="20">
        <v>0.48191200000000001</v>
      </c>
      <c r="J39" s="20">
        <v>0.44700060000000003</v>
      </c>
      <c r="K39" s="20">
        <v>0.40271600000000002</v>
      </c>
      <c r="L39" s="20">
        <v>0.45335839999999999</v>
      </c>
      <c r="M39" s="20">
        <v>0.51045229999999997</v>
      </c>
      <c r="N39" s="20">
        <v>0.66304339999999995</v>
      </c>
      <c r="O39" s="20">
        <v>0.52346930000000003</v>
      </c>
      <c r="P39" s="20">
        <v>0.46130860000000001</v>
      </c>
      <c r="Q39" s="20">
        <v>0.45135170000000002</v>
      </c>
      <c r="R39" s="20">
        <v>0.57166890000000004</v>
      </c>
      <c r="S39" s="20">
        <v>0.41346139999999998</v>
      </c>
      <c r="T39" s="20">
        <v>0.48102050000000002</v>
      </c>
      <c r="U39" s="20">
        <v>0.55751030000000001</v>
      </c>
      <c r="V39" s="20">
        <v>0.47375200000000001</v>
      </c>
      <c r="W39" s="20">
        <v>0.4371314</v>
      </c>
      <c r="X39" s="20">
        <v>0.5441378</v>
      </c>
      <c r="Y39" s="20">
        <v>0.4846068</v>
      </c>
      <c r="Z39" s="20">
        <v>0.43346099999999999</v>
      </c>
      <c r="AA39" s="20">
        <v>0.63544440000000002</v>
      </c>
      <c r="AB39" s="20">
        <v>0.50386439999999999</v>
      </c>
      <c r="AC39" s="29">
        <v>0.5218507</v>
      </c>
      <c r="AD39" s="20">
        <v>0.59050610000000003</v>
      </c>
      <c r="AE39" s="20">
        <v>0.43552220000000003</v>
      </c>
      <c r="AF39" s="20">
        <v>0.60934339999999998</v>
      </c>
      <c r="AG39" s="20">
        <v>0.46624599999999999</v>
      </c>
      <c r="AH39" s="20"/>
      <c r="AJ39" s="21">
        <f>AVERAGE(G39:AG39)</f>
        <v>0.5067353888888888</v>
      </c>
      <c r="AK39" s="21">
        <f>STDEV(G39:AG39)</f>
        <v>6.9283160678293307E-2</v>
      </c>
      <c r="AL39" s="65">
        <v>0.502</v>
      </c>
      <c r="AM39" s="65">
        <v>0.36099999999999999</v>
      </c>
      <c r="AN39" s="60" t="s">
        <v>12</v>
      </c>
    </row>
    <row r="40" spans="1:40" s="30" customFormat="1" x14ac:dyDescent="0.2">
      <c r="B40" s="24"/>
      <c r="C40" s="25"/>
      <c r="D40" s="25"/>
      <c r="E40" s="19">
        <v>6.0424499999999999E-2</v>
      </c>
      <c r="F40" s="19">
        <v>0.21835660000000001</v>
      </c>
      <c r="G40" s="20">
        <v>0.39376949999999999</v>
      </c>
      <c r="H40" s="20">
        <v>0.42729210000000001</v>
      </c>
      <c r="I40" s="20">
        <v>0.36584739999999999</v>
      </c>
      <c r="J40" s="20">
        <v>0.3321036</v>
      </c>
      <c r="K40" s="20">
        <v>0.29786499999999999</v>
      </c>
      <c r="L40" s="20">
        <v>0.32227169999999999</v>
      </c>
      <c r="M40" s="20">
        <v>0.37954280000000001</v>
      </c>
      <c r="N40" s="20">
        <v>0.51574819999999999</v>
      </c>
      <c r="O40" s="20">
        <v>0.41795349999999998</v>
      </c>
      <c r="P40" s="20">
        <v>0.36441960000000001</v>
      </c>
      <c r="Q40" s="20">
        <v>0.3492111</v>
      </c>
      <c r="R40" s="20">
        <v>0.4455807</v>
      </c>
      <c r="S40" s="20">
        <v>0.30940570000000001</v>
      </c>
      <c r="T40" s="20">
        <v>0.3549273</v>
      </c>
      <c r="U40" s="20">
        <v>0.4205873</v>
      </c>
      <c r="V40" s="20">
        <v>0.3665776</v>
      </c>
      <c r="W40" s="20">
        <v>0.33291850000000001</v>
      </c>
      <c r="X40" s="20">
        <v>0.42152529999999999</v>
      </c>
      <c r="Y40" s="20">
        <v>0.37767329999999999</v>
      </c>
      <c r="Z40" s="20">
        <v>0.3420222</v>
      </c>
      <c r="AA40" s="20">
        <v>0.50118490000000004</v>
      </c>
      <c r="AB40" s="20">
        <v>0.39541290000000001</v>
      </c>
      <c r="AC40" s="29">
        <v>0.41451969999999999</v>
      </c>
      <c r="AD40" s="20">
        <v>0.47536400000000001</v>
      </c>
      <c r="AE40" s="20">
        <v>0.3484776</v>
      </c>
      <c r="AF40" s="20">
        <v>0.48427360000000003</v>
      </c>
      <c r="AG40" s="20">
        <v>0.35319010000000001</v>
      </c>
      <c r="AH40" s="20"/>
      <c r="AI40" s="13"/>
      <c r="AL40" s="68"/>
      <c r="AM40" s="68"/>
      <c r="AN40" s="59"/>
    </row>
    <row r="41" spans="1:40" s="30" customFormat="1" x14ac:dyDescent="0.2">
      <c r="B41" s="24"/>
      <c r="C41" s="25"/>
      <c r="D41" s="25"/>
      <c r="E41" s="19">
        <v>0.33440920000000002</v>
      </c>
      <c r="F41" s="19">
        <v>0.52402979999999999</v>
      </c>
      <c r="G41" s="20">
        <v>0.70518709999999996</v>
      </c>
      <c r="H41" s="20">
        <v>0.7068141</v>
      </c>
      <c r="I41" s="20">
        <v>0.59996179999999999</v>
      </c>
      <c r="J41" s="20">
        <v>0.56785189999999997</v>
      </c>
      <c r="K41" s="20">
        <v>0.51728399999999997</v>
      </c>
      <c r="L41" s="20">
        <v>0.59124889999999997</v>
      </c>
      <c r="M41" s="20">
        <v>0.6399437</v>
      </c>
      <c r="N41" s="20">
        <v>0.78427570000000002</v>
      </c>
      <c r="O41" s="20">
        <v>0.62693100000000002</v>
      </c>
      <c r="P41" s="20">
        <v>0.56121180000000004</v>
      </c>
      <c r="Q41" s="20">
        <v>0.55776269999999994</v>
      </c>
      <c r="R41" s="20">
        <v>0.68909030000000004</v>
      </c>
      <c r="S41" s="20">
        <v>0.52586449999999996</v>
      </c>
      <c r="T41" s="20">
        <v>0.60957850000000002</v>
      </c>
      <c r="U41" s="20">
        <v>0.68621670000000001</v>
      </c>
      <c r="V41" s="20">
        <v>0.5834009</v>
      </c>
      <c r="W41" s="20">
        <v>0.54720650000000004</v>
      </c>
      <c r="X41" s="20">
        <v>0.66162379999999998</v>
      </c>
      <c r="Y41" s="20">
        <v>0.59296859999999996</v>
      </c>
      <c r="Z41" s="20">
        <v>0.529667</v>
      </c>
      <c r="AA41" s="20">
        <v>0.75148559999999998</v>
      </c>
      <c r="AB41" s="20">
        <v>0.61195339999999998</v>
      </c>
      <c r="AC41" s="29">
        <v>0.62720129999999996</v>
      </c>
      <c r="AD41" s="20">
        <v>0.69651130000000006</v>
      </c>
      <c r="AE41" s="20">
        <v>0.52673130000000001</v>
      </c>
      <c r="AF41" s="20">
        <v>0.72152369999999999</v>
      </c>
      <c r="AG41" s="20">
        <v>0.58287880000000003</v>
      </c>
      <c r="AH41" s="20"/>
      <c r="AI41" s="13"/>
      <c r="AL41" s="68"/>
      <c r="AM41" s="68"/>
      <c r="AN41" s="59"/>
    </row>
    <row r="42" spans="1:40" s="87" customFormat="1" x14ac:dyDescent="0.2">
      <c r="A42" s="72" t="s">
        <v>33</v>
      </c>
      <c r="B42" s="84" t="s">
        <v>54</v>
      </c>
      <c r="C42" s="85" t="s">
        <v>44</v>
      </c>
      <c r="D42" s="85" t="s">
        <v>47</v>
      </c>
      <c r="E42" s="86"/>
      <c r="F42" s="86">
        <v>0.39363320000000002</v>
      </c>
      <c r="G42" s="87">
        <v>0.39563209999999999</v>
      </c>
      <c r="H42" s="87">
        <v>0.47561589999999998</v>
      </c>
      <c r="I42" s="87">
        <v>0.37486459999999999</v>
      </c>
      <c r="J42" s="87">
        <v>0.35334359999999998</v>
      </c>
      <c r="K42" s="87">
        <v>0.36795040000000001</v>
      </c>
      <c r="L42" s="87">
        <v>0.31870720000000002</v>
      </c>
      <c r="M42" s="87">
        <v>0.40253929999999999</v>
      </c>
      <c r="N42" s="87">
        <v>0.53110990000000002</v>
      </c>
      <c r="O42" s="87">
        <v>0.2445754</v>
      </c>
      <c r="P42" s="87">
        <v>0.27475529999999998</v>
      </c>
      <c r="Q42" s="87">
        <v>0.33652979999999999</v>
      </c>
      <c r="R42" s="87">
        <v>0.35437160000000001</v>
      </c>
      <c r="S42" s="87">
        <v>0.35916569999999998</v>
      </c>
      <c r="T42" s="87">
        <v>0.38783879999999998</v>
      </c>
      <c r="U42" s="87">
        <v>0.4645552</v>
      </c>
      <c r="V42" s="87">
        <v>0.35089239999999999</v>
      </c>
      <c r="W42" s="87">
        <v>0.37051319999999999</v>
      </c>
      <c r="X42" s="87">
        <v>0.45028430000000003</v>
      </c>
      <c r="Y42" s="87">
        <v>0.51361349999999995</v>
      </c>
      <c r="Z42" s="87">
        <v>0.3673941</v>
      </c>
      <c r="AA42" s="87">
        <v>0.40032590000000001</v>
      </c>
      <c r="AB42" s="87">
        <v>0.49206309999999998</v>
      </c>
      <c r="AC42" s="89">
        <v>0.42981069999999999</v>
      </c>
      <c r="AD42" s="87">
        <v>0.4817475</v>
      </c>
      <c r="AE42" s="87">
        <v>0.37949539999999998</v>
      </c>
      <c r="AF42" s="87">
        <v>0.49079489999999998</v>
      </c>
      <c r="AG42" s="87">
        <v>0.33028190000000002</v>
      </c>
      <c r="AJ42" s="88">
        <f>AVERAGE(G42:AG42)</f>
        <v>0.39625080370370369</v>
      </c>
      <c r="AK42" s="88">
        <f>STDEV(G42:AG42)</f>
        <v>7.1867017165978098E-2</v>
      </c>
      <c r="AL42" s="109">
        <v>0.29299999999999998</v>
      </c>
      <c r="AM42" s="109">
        <v>0.30099999999999999</v>
      </c>
      <c r="AN42" s="90" t="s">
        <v>13</v>
      </c>
    </row>
    <row r="43" spans="1:40" s="100" customFormat="1" x14ac:dyDescent="0.2">
      <c r="A43" s="97"/>
      <c r="B43" s="98"/>
      <c r="C43" s="99"/>
      <c r="D43" s="99"/>
      <c r="E43" s="86"/>
      <c r="F43" s="86">
        <v>0.1144112</v>
      </c>
      <c r="G43" s="87">
        <v>0.1910433</v>
      </c>
      <c r="H43" s="87">
        <v>0.28942659999999998</v>
      </c>
      <c r="I43" s="87">
        <v>0.23432720000000001</v>
      </c>
      <c r="J43" s="87">
        <v>0.21897079999999999</v>
      </c>
      <c r="K43" s="87">
        <v>0.2262111</v>
      </c>
      <c r="L43" s="87">
        <v>0.1701695</v>
      </c>
      <c r="M43" s="87">
        <v>0.23323189999999999</v>
      </c>
      <c r="N43" s="87">
        <v>0.33456740000000001</v>
      </c>
      <c r="O43" s="87">
        <v>0.1500968</v>
      </c>
      <c r="P43" s="87">
        <v>0.17642769999999999</v>
      </c>
      <c r="Q43" s="87">
        <v>0.22329280000000001</v>
      </c>
      <c r="R43" s="87">
        <v>0.23930219999999999</v>
      </c>
      <c r="S43" s="87">
        <v>0.23853730000000001</v>
      </c>
      <c r="T43" s="87">
        <v>0.26234449999999998</v>
      </c>
      <c r="U43" s="87">
        <v>0.33565519999999999</v>
      </c>
      <c r="V43" s="87">
        <v>0.2621445</v>
      </c>
      <c r="W43" s="87">
        <v>0.28148260000000003</v>
      </c>
      <c r="X43" s="87">
        <v>0.34462670000000001</v>
      </c>
      <c r="Y43" s="87">
        <v>0.40519440000000001</v>
      </c>
      <c r="Z43" s="87">
        <v>0.28878470000000001</v>
      </c>
      <c r="AA43" s="87">
        <v>0.3141449</v>
      </c>
      <c r="AB43" s="87">
        <v>0.3864688</v>
      </c>
      <c r="AC43" s="89">
        <v>0.34525169999999999</v>
      </c>
      <c r="AD43" s="87">
        <v>0.39753260000000001</v>
      </c>
      <c r="AE43" s="87">
        <v>0.31312770000000001</v>
      </c>
      <c r="AF43" s="87">
        <v>0.4013738</v>
      </c>
      <c r="AG43" s="87">
        <v>0.25371369999999999</v>
      </c>
      <c r="AH43" s="87"/>
      <c r="AI43" s="87"/>
      <c r="AL43" s="111"/>
      <c r="AM43" s="111"/>
      <c r="AN43" s="101"/>
    </row>
    <row r="44" spans="1:40" s="100" customFormat="1" x14ac:dyDescent="0.2">
      <c r="A44" s="97"/>
      <c r="B44" s="98"/>
      <c r="C44" s="99"/>
      <c r="D44" s="99"/>
      <c r="E44" s="86"/>
      <c r="F44" s="86">
        <v>0.76536499999999996</v>
      </c>
      <c r="G44" s="87">
        <v>0.644706</v>
      </c>
      <c r="H44" s="87">
        <v>0.66883990000000004</v>
      </c>
      <c r="I44" s="87">
        <v>0.54022040000000005</v>
      </c>
      <c r="J44" s="87">
        <v>0.51572609999999997</v>
      </c>
      <c r="K44" s="87">
        <v>0.53688060000000004</v>
      </c>
      <c r="L44" s="87">
        <v>0.51624130000000001</v>
      </c>
      <c r="M44" s="87">
        <v>0.59877409999999998</v>
      </c>
      <c r="N44" s="87">
        <v>0.7184528</v>
      </c>
      <c r="O44" s="87">
        <v>0.3724616</v>
      </c>
      <c r="P44" s="87">
        <v>0.40118819999999999</v>
      </c>
      <c r="Q44" s="87">
        <v>0.47227479999999999</v>
      </c>
      <c r="R44" s="87">
        <v>0.48919000000000001</v>
      </c>
      <c r="S44" s="87">
        <v>0.50068550000000001</v>
      </c>
      <c r="T44" s="87">
        <v>0.53021470000000004</v>
      </c>
      <c r="U44" s="87">
        <v>0.59837099999999999</v>
      </c>
      <c r="V44" s="87">
        <v>0.4513084</v>
      </c>
      <c r="W44" s="87">
        <v>0.46931070000000003</v>
      </c>
      <c r="X44" s="87">
        <v>0.56062500000000004</v>
      </c>
      <c r="Y44" s="87">
        <v>0.6207665</v>
      </c>
      <c r="Z44" s="87">
        <v>0.45374979999999998</v>
      </c>
      <c r="AA44" s="87">
        <v>0.49314970000000002</v>
      </c>
      <c r="AB44" s="87">
        <v>0.59837030000000002</v>
      </c>
      <c r="AC44" s="89">
        <v>0.51867370000000002</v>
      </c>
      <c r="AD44" s="87">
        <v>0.56701219999999997</v>
      </c>
      <c r="AE44" s="87">
        <v>0.45069969999999998</v>
      </c>
      <c r="AF44" s="87">
        <v>0.58080889999999996</v>
      </c>
      <c r="AG44" s="87">
        <v>0.41704449999999998</v>
      </c>
      <c r="AH44" s="87"/>
      <c r="AI44" s="87"/>
      <c r="AL44" s="111"/>
      <c r="AM44" s="111"/>
      <c r="AN44" s="101"/>
    </row>
    <row r="45" spans="1:40" s="33" customFormat="1" x14ac:dyDescent="0.2">
      <c r="A45" s="33" t="s">
        <v>34</v>
      </c>
      <c r="B45" s="34" t="s">
        <v>54</v>
      </c>
      <c r="C45" s="35" t="s">
        <v>44</v>
      </c>
      <c r="D45" s="35" t="s">
        <v>47</v>
      </c>
      <c r="E45" s="19"/>
      <c r="F45" s="19">
        <v>0.28449740000000001</v>
      </c>
      <c r="G45" s="20">
        <v>0.41561320000000002</v>
      </c>
      <c r="H45" s="20">
        <v>0.45266699999999999</v>
      </c>
      <c r="I45" s="20">
        <v>0.18230769999999999</v>
      </c>
      <c r="J45" s="20">
        <v>0.38686730000000003</v>
      </c>
      <c r="K45" s="20">
        <v>0.1855492</v>
      </c>
      <c r="L45" s="20">
        <v>0.47736060000000002</v>
      </c>
      <c r="M45" s="20">
        <v>0.39584170000000002</v>
      </c>
      <c r="N45" s="20">
        <v>0.43558580000000002</v>
      </c>
      <c r="O45" s="20">
        <v>0.139071</v>
      </c>
      <c r="P45" s="20">
        <v>0.33443129999999999</v>
      </c>
      <c r="Q45" s="20">
        <v>0.31436059999999999</v>
      </c>
      <c r="R45" s="20">
        <v>0.43213119999999999</v>
      </c>
      <c r="S45" s="20">
        <v>0.31181599999999998</v>
      </c>
      <c r="T45" s="20">
        <v>0.29395169999999998</v>
      </c>
      <c r="U45" s="20">
        <v>0.37821850000000001</v>
      </c>
      <c r="V45" s="20">
        <v>0.35716100000000001</v>
      </c>
      <c r="W45" s="20">
        <v>0.25326100000000001</v>
      </c>
      <c r="X45" s="20">
        <v>0.30170400000000003</v>
      </c>
      <c r="Y45" s="20">
        <v>0.31210850000000001</v>
      </c>
      <c r="Z45" s="36">
        <v>0.29419329999999999</v>
      </c>
      <c r="AA45" s="36">
        <v>0.26263229999999999</v>
      </c>
      <c r="AB45" s="36">
        <v>0.19871369999999999</v>
      </c>
      <c r="AC45" s="29">
        <v>0.441523</v>
      </c>
      <c r="AD45" s="36">
        <v>0.31268380000000001</v>
      </c>
      <c r="AE45" s="36">
        <v>0.34187430000000002</v>
      </c>
      <c r="AF45" s="36">
        <v>0.37930229999999998</v>
      </c>
      <c r="AG45" s="36">
        <v>0.36550300000000002</v>
      </c>
      <c r="AH45" s="36"/>
      <c r="AI45" s="36"/>
      <c r="AJ45" s="21">
        <f>AVERAGE(G45:AG45)</f>
        <v>0.33171974074074079</v>
      </c>
      <c r="AK45" s="21">
        <f>STDEV(G45:AG45)</f>
        <v>8.8553760692740152E-2</v>
      </c>
      <c r="AL45" s="65">
        <v>0.41699999999999998</v>
      </c>
      <c r="AM45" s="65">
        <v>0.48599999999999999</v>
      </c>
      <c r="AN45" s="61" t="s">
        <v>14</v>
      </c>
    </row>
    <row r="46" spans="1:40" x14ac:dyDescent="0.2">
      <c r="B46" s="27"/>
      <c r="C46" s="18"/>
      <c r="D46" s="18"/>
      <c r="E46" s="19"/>
      <c r="F46" s="19">
        <v>0.14173749999999999</v>
      </c>
      <c r="G46" s="20">
        <v>0.28664529999999999</v>
      </c>
      <c r="H46" s="20">
        <v>0.3463155</v>
      </c>
      <c r="I46" s="20">
        <v>0.13301109999999999</v>
      </c>
      <c r="J46" s="20">
        <v>0.27594109999999999</v>
      </c>
      <c r="K46" s="20">
        <v>0.12061429999999999</v>
      </c>
      <c r="L46" s="20">
        <v>0.34838580000000002</v>
      </c>
      <c r="M46" s="20">
        <v>0.30198950000000002</v>
      </c>
      <c r="N46" s="20">
        <v>0.34678199999999998</v>
      </c>
      <c r="O46" s="20">
        <v>0.1020562</v>
      </c>
      <c r="P46" s="20">
        <v>0.2482762</v>
      </c>
      <c r="Q46" s="20">
        <v>0.22803109999999999</v>
      </c>
      <c r="R46" s="20">
        <v>0.33145239999999998</v>
      </c>
      <c r="S46" s="20">
        <v>0.23649100000000001</v>
      </c>
      <c r="T46" s="20">
        <v>0.2212742</v>
      </c>
      <c r="U46" s="20">
        <v>0.28838829999999999</v>
      </c>
      <c r="V46" s="20">
        <v>0.2818618</v>
      </c>
      <c r="W46" s="20">
        <v>0.1962508</v>
      </c>
      <c r="X46" s="20">
        <v>0.2382724</v>
      </c>
      <c r="Y46" s="20">
        <v>0.24861900000000001</v>
      </c>
      <c r="Z46" s="26">
        <v>0.23066200000000001</v>
      </c>
      <c r="AA46" s="26">
        <v>0.20299329999999999</v>
      </c>
      <c r="AB46" s="26">
        <v>0.14739379999999999</v>
      </c>
      <c r="AC46" s="29">
        <v>0.34315469999999998</v>
      </c>
      <c r="AD46" s="26">
        <v>0.2503263</v>
      </c>
      <c r="AE46" s="26">
        <v>0.27803410000000001</v>
      </c>
      <c r="AF46" s="26">
        <v>0.3095754</v>
      </c>
      <c r="AG46" s="26">
        <v>0.29028799999999999</v>
      </c>
      <c r="AH46" s="26"/>
      <c r="AI46" s="26"/>
      <c r="AN46" s="60"/>
    </row>
    <row r="47" spans="1:40" x14ac:dyDescent="0.2">
      <c r="B47" s="27"/>
      <c r="C47" s="18"/>
      <c r="D47" s="18"/>
      <c r="E47" s="19"/>
      <c r="F47" s="19">
        <v>0.4891045</v>
      </c>
      <c r="G47" s="20">
        <v>0.55727669999999996</v>
      </c>
      <c r="H47" s="20">
        <v>0.56352329999999995</v>
      </c>
      <c r="I47" s="20">
        <v>0.2447175</v>
      </c>
      <c r="J47" s="20">
        <v>0.51091980000000004</v>
      </c>
      <c r="K47" s="20">
        <v>0.27452929999999998</v>
      </c>
      <c r="L47" s="20">
        <v>0.60942680000000005</v>
      </c>
      <c r="M47" s="20">
        <v>0.49804959999999998</v>
      </c>
      <c r="N47" s="20">
        <v>0.52872359999999996</v>
      </c>
      <c r="O47" s="20">
        <v>0.1867192</v>
      </c>
      <c r="P47" s="20">
        <v>0.43325229999999998</v>
      </c>
      <c r="Q47" s="20">
        <v>0.41577069999999999</v>
      </c>
      <c r="R47" s="20">
        <v>0.53874739999999999</v>
      </c>
      <c r="S47" s="20">
        <v>0.3986074</v>
      </c>
      <c r="T47" s="20">
        <v>0.37888579999999999</v>
      </c>
      <c r="U47" s="20">
        <v>0.47726350000000001</v>
      </c>
      <c r="V47" s="20">
        <v>0.44024449999999998</v>
      </c>
      <c r="W47" s="20">
        <v>0.32023400000000002</v>
      </c>
      <c r="X47" s="20">
        <v>0.37373689999999998</v>
      </c>
      <c r="Y47" s="20">
        <v>0.38353540000000003</v>
      </c>
      <c r="Z47" s="26">
        <v>0.3668785</v>
      </c>
      <c r="AA47" s="26">
        <v>0.33248369999999999</v>
      </c>
      <c r="AB47" s="26">
        <v>0.262403</v>
      </c>
      <c r="AC47" s="29">
        <v>0.54470529999999995</v>
      </c>
      <c r="AD47" s="26">
        <v>0.38264629999999999</v>
      </c>
      <c r="AE47" s="26">
        <v>0.41200769999999998</v>
      </c>
      <c r="AF47" s="26">
        <v>0.45439800000000002</v>
      </c>
      <c r="AG47" s="26">
        <v>0.44790720000000001</v>
      </c>
      <c r="AH47" s="26"/>
      <c r="AI47" s="26"/>
      <c r="AN47" s="60"/>
    </row>
    <row r="48" spans="1:40" s="73" customFormat="1" x14ac:dyDescent="0.2">
      <c r="A48" s="73" t="s">
        <v>35</v>
      </c>
      <c r="B48" s="84" t="s">
        <v>54</v>
      </c>
      <c r="C48" s="85" t="s">
        <v>43</v>
      </c>
      <c r="D48" s="85" t="s">
        <v>45</v>
      </c>
      <c r="E48" s="86">
        <v>0.17180019999999999</v>
      </c>
      <c r="F48" s="86">
        <v>0.30712660000000003</v>
      </c>
      <c r="G48" s="87">
        <v>0.31612489999999999</v>
      </c>
      <c r="H48" s="87">
        <v>0.28336470000000002</v>
      </c>
      <c r="I48" s="87">
        <v>0.32911610000000002</v>
      </c>
      <c r="J48" s="87">
        <v>0.3779093</v>
      </c>
      <c r="K48" s="87">
        <v>0.27629209999999998</v>
      </c>
      <c r="L48" s="87">
        <v>0.32682299999999997</v>
      </c>
      <c r="M48" s="87">
        <v>0.34966580000000003</v>
      </c>
      <c r="N48" s="87">
        <v>0.51445529999999995</v>
      </c>
      <c r="O48" s="87">
        <v>0.36097109999999999</v>
      </c>
      <c r="P48" s="87">
        <v>0.41489130000000002</v>
      </c>
      <c r="Q48" s="87">
        <v>0.43426310000000001</v>
      </c>
      <c r="R48" s="87">
        <v>0.42753429999999998</v>
      </c>
      <c r="S48" s="87">
        <v>0.44241839999999999</v>
      </c>
      <c r="T48" s="87">
        <v>0.43522519999999998</v>
      </c>
      <c r="U48" s="87">
        <v>0.4105588</v>
      </c>
      <c r="V48" s="87">
        <v>0.32926569999999999</v>
      </c>
      <c r="W48" s="87">
        <v>0.32653949999999998</v>
      </c>
      <c r="X48" s="87">
        <v>0.32266660000000003</v>
      </c>
      <c r="Y48" s="87">
        <v>0.35393869999999999</v>
      </c>
      <c r="Z48" s="87">
        <v>0.34329179999999998</v>
      </c>
      <c r="AA48" s="87">
        <v>0.35172819999999999</v>
      </c>
      <c r="AB48" s="87">
        <v>0.26976109999999998</v>
      </c>
      <c r="AC48" s="89">
        <v>0.36261310000000002</v>
      </c>
      <c r="AD48" s="87">
        <v>0.31957570000000002</v>
      </c>
      <c r="AE48" s="87">
        <v>0.32803179999999998</v>
      </c>
      <c r="AF48" s="87">
        <v>0.3117412</v>
      </c>
      <c r="AG48" s="87">
        <v>0.43279279999999998</v>
      </c>
      <c r="AH48" s="87"/>
      <c r="AI48" s="87"/>
      <c r="AJ48" s="88">
        <f>AVERAGE(G48:AG48)</f>
        <v>0.361168874074074</v>
      </c>
      <c r="AK48" s="88">
        <f>STDEV(G48:AG48)</f>
        <v>5.9316724467715874E-2</v>
      </c>
      <c r="AL48" s="109">
        <v>0.42599999999999999</v>
      </c>
      <c r="AM48" s="109">
        <v>0.58599999999999997</v>
      </c>
      <c r="AN48" s="90" t="s">
        <v>15</v>
      </c>
    </row>
    <row r="49" spans="1:40" s="97" customFormat="1" x14ac:dyDescent="0.2">
      <c r="B49" s="98"/>
      <c r="C49" s="99"/>
      <c r="D49" s="99"/>
      <c r="E49" s="86">
        <v>0.1083017</v>
      </c>
      <c r="F49" s="86">
        <v>0.232852</v>
      </c>
      <c r="G49" s="87">
        <v>0.25110209999999999</v>
      </c>
      <c r="H49" s="87">
        <v>0.22576070000000001</v>
      </c>
      <c r="I49" s="87">
        <v>0.27041910000000002</v>
      </c>
      <c r="J49" s="87">
        <v>0.31589030000000001</v>
      </c>
      <c r="K49" s="87">
        <v>0.22526209999999999</v>
      </c>
      <c r="L49" s="87">
        <v>0.26441100000000001</v>
      </c>
      <c r="M49" s="87">
        <v>0.28431790000000001</v>
      </c>
      <c r="N49" s="87">
        <v>0.43477060000000001</v>
      </c>
      <c r="O49" s="87">
        <v>0.30621710000000002</v>
      </c>
      <c r="P49" s="87">
        <v>0.35690620000000001</v>
      </c>
      <c r="Q49" s="87">
        <v>0.37238700000000002</v>
      </c>
      <c r="R49" s="87">
        <v>0.35880329999999999</v>
      </c>
      <c r="S49" s="87">
        <v>0.37628040000000001</v>
      </c>
      <c r="T49" s="87">
        <v>0.37161699999999998</v>
      </c>
      <c r="U49" s="87">
        <v>0.33992299999999998</v>
      </c>
      <c r="V49" s="87">
        <v>0.27130969999999999</v>
      </c>
      <c r="W49" s="87">
        <v>0.26597120000000002</v>
      </c>
      <c r="X49" s="87">
        <v>0.2623221</v>
      </c>
      <c r="Y49" s="87">
        <v>0.2902844</v>
      </c>
      <c r="Z49" s="87">
        <v>0.27878439999999999</v>
      </c>
      <c r="AA49" s="87">
        <v>0.28668009999999999</v>
      </c>
      <c r="AB49" s="87">
        <v>0.20977209999999999</v>
      </c>
      <c r="AC49" s="89">
        <v>0.28022989999999998</v>
      </c>
      <c r="AD49" s="87">
        <v>0.2464604</v>
      </c>
      <c r="AE49" s="87">
        <v>0.25526710000000002</v>
      </c>
      <c r="AF49" s="87">
        <v>0.2408325</v>
      </c>
      <c r="AG49" s="87">
        <v>0.33139200000000002</v>
      </c>
      <c r="AH49" s="87"/>
      <c r="AI49" s="100"/>
      <c r="AJ49" s="92"/>
      <c r="AK49" s="92"/>
      <c r="AL49" s="111"/>
      <c r="AM49" s="111"/>
      <c r="AN49" s="101"/>
    </row>
    <row r="50" spans="1:40" s="97" customFormat="1" x14ac:dyDescent="0.2">
      <c r="B50" s="98"/>
      <c r="C50" s="99"/>
      <c r="D50" s="99"/>
      <c r="E50" s="86">
        <v>0.26160600000000001</v>
      </c>
      <c r="F50" s="86">
        <v>0.39295740000000001</v>
      </c>
      <c r="G50" s="87">
        <v>0.38923410000000003</v>
      </c>
      <c r="H50" s="87">
        <v>0.34904059999999998</v>
      </c>
      <c r="I50" s="87">
        <v>0.3936789</v>
      </c>
      <c r="J50" s="87">
        <v>0.4441985</v>
      </c>
      <c r="K50" s="87">
        <v>0.33390019999999998</v>
      </c>
      <c r="L50" s="87">
        <v>0.39603529999999998</v>
      </c>
      <c r="M50" s="87">
        <v>0.42119400000000001</v>
      </c>
      <c r="N50" s="87">
        <v>0.59341189999999999</v>
      </c>
      <c r="O50" s="87">
        <v>0.41959429999999998</v>
      </c>
      <c r="P50" s="87">
        <v>0.47533389999999998</v>
      </c>
      <c r="Q50" s="87">
        <v>0.49825829999999999</v>
      </c>
      <c r="R50" s="87">
        <v>0.4991814</v>
      </c>
      <c r="S50" s="87">
        <v>0.5106636</v>
      </c>
      <c r="T50" s="87">
        <v>0.50103980000000004</v>
      </c>
      <c r="U50" s="87">
        <v>0.48508590000000001</v>
      </c>
      <c r="V50" s="87">
        <v>0.39292630000000001</v>
      </c>
      <c r="W50" s="87">
        <v>0.39350639999999998</v>
      </c>
      <c r="X50" s="87">
        <v>0.38956200000000002</v>
      </c>
      <c r="Y50" s="87">
        <v>0.42322749999999998</v>
      </c>
      <c r="Z50" s="87">
        <v>0.41415410000000002</v>
      </c>
      <c r="AA50" s="87">
        <v>0.42278779999999999</v>
      </c>
      <c r="AB50" s="87">
        <v>0.33953420000000001</v>
      </c>
      <c r="AC50" s="89">
        <v>0.45394109999999999</v>
      </c>
      <c r="AD50" s="87">
        <v>0.40278730000000001</v>
      </c>
      <c r="AE50" s="87">
        <v>0.41011599999999998</v>
      </c>
      <c r="AF50" s="87">
        <v>0.3927273</v>
      </c>
      <c r="AG50" s="87">
        <v>0.54015449999999998</v>
      </c>
      <c r="AH50" s="87"/>
      <c r="AI50" s="100"/>
      <c r="AJ50" s="92"/>
      <c r="AK50" s="92"/>
      <c r="AL50" s="111"/>
      <c r="AM50" s="111"/>
      <c r="AN50" s="101"/>
    </row>
    <row r="51" spans="1:40" x14ac:dyDescent="0.2">
      <c r="A51" s="13" t="s">
        <v>36</v>
      </c>
      <c r="B51" s="17" t="s">
        <v>54</v>
      </c>
      <c r="C51" s="18" t="s">
        <v>45</v>
      </c>
      <c r="D51" s="18" t="s">
        <v>46</v>
      </c>
      <c r="E51" s="19"/>
      <c r="F51" s="19"/>
      <c r="G51" s="20">
        <v>0.1549151</v>
      </c>
      <c r="H51" s="20">
        <v>0.2782519</v>
      </c>
      <c r="I51" s="20">
        <v>0.62320730000000002</v>
      </c>
      <c r="J51" s="20">
        <v>0.23951140000000001</v>
      </c>
      <c r="K51" s="20">
        <v>0.1768265</v>
      </c>
      <c r="L51" s="20">
        <v>8.6870900000000001E-2</v>
      </c>
      <c r="M51" s="20"/>
      <c r="N51" s="20">
        <v>0.31868560000000001</v>
      </c>
      <c r="O51" s="20">
        <v>0.20030290000000001</v>
      </c>
      <c r="P51" s="20">
        <v>0.65773890000000002</v>
      </c>
      <c r="Q51" s="20">
        <v>0.2433303</v>
      </c>
      <c r="R51" s="20">
        <v>0.42411199999999999</v>
      </c>
      <c r="S51" s="20">
        <v>0.2285015</v>
      </c>
      <c r="T51" s="20">
        <v>0.18323970000000001</v>
      </c>
      <c r="U51" s="20"/>
      <c r="V51" s="20">
        <v>0.2320884</v>
      </c>
      <c r="W51" s="20"/>
      <c r="X51" s="20">
        <v>0.30392390000000002</v>
      </c>
      <c r="Y51" s="20">
        <v>0.3295033</v>
      </c>
      <c r="Z51" s="20">
        <v>0.20153550000000001</v>
      </c>
      <c r="AA51" s="20">
        <v>0.48482229999999998</v>
      </c>
      <c r="AB51" s="20">
        <v>0.1654456</v>
      </c>
      <c r="AC51" s="20">
        <v>0.62296850000000004</v>
      </c>
      <c r="AD51" s="20">
        <v>0.66948560000000001</v>
      </c>
      <c r="AE51" s="20">
        <v>0.12024940000000001</v>
      </c>
      <c r="AF51" s="20">
        <v>0.445963</v>
      </c>
      <c r="AG51" s="20">
        <v>0.64150989999999997</v>
      </c>
      <c r="AH51" s="20"/>
      <c r="AI51" s="20"/>
      <c r="AJ51" s="21">
        <f>AVERAGE(G51:AG51)</f>
        <v>0.33470789166666665</v>
      </c>
      <c r="AK51" s="21">
        <f>STDEV(G51:AG51)</f>
        <v>0.18829727752415498</v>
      </c>
      <c r="AL51" s="65">
        <v>0.59</v>
      </c>
      <c r="AM51" s="65">
        <v>0.20699999999999999</v>
      </c>
      <c r="AN51" s="60" t="s">
        <v>16</v>
      </c>
    </row>
    <row r="52" spans="1:40" x14ac:dyDescent="0.2">
      <c r="B52" s="27"/>
      <c r="C52" s="18"/>
      <c r="D52" s="18"/>
      <c r="E52" s="19"/>
      <c r="F52" s="19"/>
      <c r="G52" s="20">
        <v>3.40945E-2</v>
      </c>
      <c r="H52" s="20">
        <v>7.0961399999999994E-2</v>
      </c>
      <c r="I52" s="20">
        <v>0.15001929999999999</v>
      </c>
      <c r="J52" s="20">
        <v>7.8181E-2</v>
      </c>
      <c r="K52" s="20">
        <v>6.0004599999999998E-2</v>
      </c>
      <c r="L52" s="20">
        <v>2.0342499999999999E-2</v>
      </c>
      <c r="M52" s="20"/>
      <c r="N52" s="20">
        <v>0.1363955</v>
      </c>
      <c r="O52" s="20">
        <v>8.4723000000000007E-2</v>
      </c>
      <c r="P52" s="20">
        <v>0.1839655</v>
      </c>
      <c r="Q52" s="20">
        <v>0.11002670000000001</v>
      </c>
      <c r="R52" s="20">
        <v>0.1961553</v>
      </c>
      <c r="S52" s="20">
        <v>9.9570699999999998E-2</v>
      </c>
      <c r="T52" s="20">
        <v>6.2699199999999997E-2</v>
      </c>
      <c r="U52" s="20"/>
      <c r="V52" s="20">
        <v>5.0163100000000002E-2</v>
      </c>
      <c r="W52" s="20"/>
      <c r="X52" s="20">
        <v>0.1545629</v>
      </c>
      <c r="Y52" s="20">
        <v>0.16978840000000001</v>
      </c>
      <c r="Z52" s="20">
        <v>9.3074599999999993E-2</v>
      </c>
      <c r="AA52" s="20">
        <v>0.2655805</v>
      </c>
      <c r="AB52" s="20">
        <v>8.7368000000000001E-2</v>
      </c>
      <c r="AC52" s="20">
        <v>0.36923220000000001</v>
      </c>
      <c r="AD52" s="20">
        <v>0.41289789999999998</v>
      </c>
      <c r="AE52" s="20">
        <v>6.8383899999999997E-2</v>
      </c>
      <c r="AF52" s="20">
        <v>0.26028430000000002</v>
      </c>
      <c r="AG52" s="20">
        <v>0.31983119999999998</v>
      </c>
      <c r="AH52" s="20"/>
      <c r="AI52" s="26"/>
      <c r="AJ52" s="30"/>
      <c r="AK52" s="30"/>
      <c r="AN52" s="60"/>
    </row>
    <row r="53" spans="1:40" x14ac:dyDescent="0.2">
      <c r="B53" s="27"/>
      <c r="C53" s="18"/>
      <c r="D53" s="18"/>
      <c r="E53" s="19"/>
      <c r="F53" s="19"/>
      <c r="G53" s="20">
        <v>0.4877051</v>
      </c>
      <c r="H53" s="20">
        <v>0.6605432</v>
      </c>
      <c r="I53" s="20">
        <v>0.93939269999999997</v>
      </c>
      <c r="J53" s="20">
        <v>0.53907079999999996</v>
      </c>
      <c r="K53" s="20">
        <v>0.41956919999999998</v>
      </c>
      <c r="L53" s="20">
        <v>0.3035562</v>
      </c>
      <c r="M53" s="20"/>
      <c r="N53" s="20">
        <v>0.58076589999999995</v>
      </c>
      <c r="O53" s="20">
        <v>0.40396650000000001</v>
      </c>
      <c r="P53" s="20">
        <v>0.94246890000000005</v>
      </c>
      <c r="Q53" s="20">
        <v>0.4554819</v>
      </c>
      <c r="R53" s="20">
        <v>0.68968960000000001</v>
      </c>
      <c r="S53" s="20">
        <v>0.44236249999999999</v>
      </c>
      <c r="T53" s="20">
        <v>0.42936429999999998</v>
      </c>
      <c r="U53" s="20"/>
      <c r="V53" s="20">
        <v>0.63364779999999998</v>
      </c>
      <c r="W53" s="20"/>
      <c r="X53" s="20">
        <v>0.51047089999999995</v>
      </c>
      <c r="Y53" s="20">
        <v>0.54147029999999996</v>
      </c>
      <c r="Z53" s="20">
        <v>0.38301020000000002</v>
      </c>
      <c r="AA53" s="20">
        <v>0.71006579999999997</v>
      </c>
      <c r="AB53" s="20">
        <v>0.29104659999999999</v>
      </c>
      <c r="AC53" s="20">
        <v>0.82344240000000002</v>
      </c>
      <c r="AD53" s="20">
        <v>0.85367459999999995</v>
      </c>
      <c r="AE53" s="20">
        <v>0.2028856</v>
      </c>
      <c r="AF53" s="20">
        <v>0.64805500000000005</v>
      </c>
      <c r="AG53" s="20">
        <v>0.87195940000000005</v>
      </c>
      <c r="AH53" s="20"/>
      <c r="AI53" s="26"/>
      <c r="AJ53" s="30"/>
      <c r="AK53" s="30"/>
      <c r="AN53" s="60"/>
    </row>
    <row r="54" spans="1:40" s="73" customFormat="1" x14ac:dyDescent="0.2">
      <c r="A54" s="73" t="s">
        <v>37</v>
      </c>
      <c r="B54" s="84" t="s">
        <v>54</v>
      </c>
      <c r="C54" s="85" t="s">
        <v>45</v>
      </c>
      <c r="D54" s="85" t="s">
        <v>47</v>
      </c>
      <c r="E54" s="86"/>
      <c r="F54" s="86">
        <v>0.5742197</v>
      </c>
      <c r="G54" s="87">
        <v>0.31305260000000001</v>
      </c>
      <c r="H54" s="87">
        <v>0.27394940000000001</v>
      </c>
      <c r="I54" s="87">
        <v>0.3764498</v>
      </c>
      <c r="J54" s="87"/>
      <c r="K54" s="87">
        <v>0.188168</v>
      </c>
      <c r="L54" s="87">
        <v>0.40327839999999998</v>
      </c>
      <c r="M54" s="87">
        <v>0.41194510000000001</v>
      </c>
      <c r="N54" s="87">
        <v>0.39666289999999998</v>
      </c>
      <c r="O54" s="87">
        <v>0.33798339999999999</v>
      </c>
      <c r="P54" s="87">
        <v>0.35745700000000002</v>
      </c>
      <c r="Q54" s="87">
        <v>0.30757780000000001</v>
      </c>
      <c r="R54" s="87">
        <v>0.52000420000000003</v>
      </c>
      <c r="S54" s="87">
        <v>0.34710530000000001</v>
      </c>
      <c r="T54" s="87">
        <v>0.4312494</v>
      </c>
      <c r="U54" s="87">
        <v>0.25305549999999999</v>
      </c>
      <c r="V54" s="87">
        <v>0.4351159</v>
      </c>
      <c r="W54" s="87">
        <v>0.2957823</v>
      </c>
      <c r="X54" s="87">
        <v>0.37056260000000002</v>
      </c>
      <c r="Y54" s="87">
        <v>0.31201299999999998</v>
      </c>
      <c r="Z54" s="87">
        <v>0.36312119999999998</v>
      </c>
      <c r="AA54" s="87">
        <v>0.49365530000000002</v>
      </c>
      <c r="AB54" s="87">
        <v>0.36468679999999998</v>
      </c>
      <c r="AC54" s="89">
        <v>0.46358060000000001</v>
      </c>
      <c r="AD54" s="87">
        <v>0.40155970000000002</v>
      </c>
      <c r="AE54" s="87">
        <v>0.38346950000000002</v>
      </c>
      <c r="AF54" s="87">
        <v>0.37983289999999997</v>
      </c>
      <c r="AG54" s="87">
        <v>0.4996389</v>
      </c>
      <c r="AH54" s="87"/>
      <c r="AI54" s="87"/>
      <c r="AJ54" s="88">
        <f>AVERAGE(G54:AG54)</f>
        <v>0.37234451923076928</v>
      </c>
      <c r="AK54" s="88">
        <f>STDEV(G54:AG54)</f>
        <v>7.7422200739276206E-2</v>
      </c>
      <c r="AL54" s="109">
        <v>0.53</v>
      </c>
      <c r="AM54" s="109">
        <v>0.40200000000000002</v>
      </c>
      <c r="AN54" s="90" t="s">
        <v>17</v>
      </c>
    </row>
    <row r="55" spans="1:40" s="73" customFormat="1" x14ac:dyDescent="0.2">
      <c r="B55" s="104"/>
      <c r="C55" s="85"/>
      <c r="D55" s="85"/>
      <c r="E55" s="86"/>
      <c r="F55" s="86">
        <v>0.16437869999999999</v>
      </c>
      <c r="G55" s="87">
        <v>0.1499615</v>
      </c>
      <c r="H55" s="87">
        <v>0.1324343</v>
      </c>
      <c r="I55" s="87">
        <v>0.22389980000000001</v>
      </c>
      <c r="J55" s="87"/>
      <c r="K55" s="87">
        <v>0.10638400000000001</v>
      </c>
      <c r="L55" s="87">
        <v>0.24449090000000001</v>
      </c>
      <c r="M55" s="87">
        <v>0.24316740000000001</v>
      </c>
      <c r="N55" s="87">
        <v>0.25548070000000001</v>
      </c>
      <c r="O55" s="87">
        <v>0.21232780000000001</v>
      </c>
      <c r="P55" s="87">
        <v>0.2291386</v>
      </c>
      <c r="Q55" s="87">
        <v>0.1945665</v>
      </c>
      <c r="R55" s="87">
        <v>0.34868500000000002</v>
      </c>
      <c r="S55" s="87">
        <v>0.2305632</v>
      </c>
      <c r="T55" s="87">
        <v>0.2925025</v>
      </c>
      <c r="U55" s="87">
        <v>0.16708490000000001</v>
      </c>
      <c r="V55" s="87">
        <v>0.28454770000000001</v>
      </c>
      <c r="W55" s="87">
        <v>0.19111059999999999</v>
      </c>
      <c r="X55" s="87">
        <v>0.25155270000000002</v>
      </c>
      <c r="Y55" s="87">
        <v>0.2141661</v>
      </c>
      <c r="Z55" s="87">
        <v>0.2541525</v>
      </c>
      <c r="AA55" s="87">
        <v>0.3502902</v>
      </c>
      <c r="AB55" s="87">
        <v>0.24961510000000001</v>
      </c>
      <c r="AC55" s="89">
        <v>0.32869110000000001</v>
      </c>
      <c r="AD55" s="87">
        <v>0.28192729999999999</v>
      </c>
      <c r="AE55" s="87">
        <v>0.27881080000000003</v>
      </c>
      <c r="AF55" s="87">
        <v>0.27478560000000002</v>
      </c>
      <c r="AG55" s="87">
        <v>0.33973809999999999</v>
      </c>
      <c r="AH55" s="87"/>
      <c r="AI55" s="100"/>
      <c r="AJ55" s="92"/>
      <c r="AK55" s="92"/>
      <c r="AL55" s="109"/>
      <c r="AM55" s="109"/>
      <c r="AN55" s="90"/>
    </row>
    <row r="56" spans="1:40" s="73" customFormat="1" x14ac:dyDescent="0.2">
      <c r="B56" s="104"/>
      <c r="C56" s="85"/>
      <c r="D56" s="85"/>
      <c r="E56" s="86"/>
      <c r="F56" s="86">
        <v>0.90239990000000003</v>
      </c>
      <c r="G56" s="87">
        <v>0.54069230000000001</v>
      </c>
      <c r="H56" s="87">
        <v>0.4825699</v>
      </c>
      <c r="I56" s="87">
        <v>0.55818369999999995</v>
      </c>
      <c r="J56" s="87"/>
      <c r="K56" s="87">
        <v>0.31094719999999998</v>
      </c>
      <c r="L56" s="87">
        <v>0.58529940000000003</v>
      </c>
      <c r="M56" s="87">
        <v>0.60432799999999998</v>
      </c>
      <c r="N56" s="87">
        <v>0.55744859999999996</v>
      </c>
      <c r="O56" s="87">
        <v>0.49159140000000001</v>
      </c>
      <c r="P56" s="87">
        <v>0.5100846</v>
      </c>
      <c r="Q56" s="87">
        <v>0.44958979999999998</v>
      </c>
      <c r="R56" s="87">
        <v>0.68674469999999999</v>
      </c>
      <c r="S56" s="87">
        <v>0.48539379999999999</v>
      </c>
      <c r="T56" s="87">
        <v>0.58169859999999995</v>
      </c>
      <c r="U56" s="87">
        <v>0.36393300000000001</v>
      </c>
      <c r="V56" s="87">
        <v>0.59868699999999997</v>
      </c>
      <c r="W56" s="87">
        <v>0.42748550000000002</v>
      </c>
      <c r="X56" s="87">
        <v>0.50768440000000004</v>
      </c>
      <c r="Y56" s="87">
        <v>0.4300968</v>
      </c>
      <c r="Z56" s="87">
        <v>0.48822759999999998</v>
      </c>
      <c r="AA56" s="87">
        <v>0.63807150000000001</v>
      </c>
      <c r="AB56" s="87">
        <v>0.49762689999999998</v>
      </c>
      <c r="AC56" s="89">
        <v>0.60401879999999997</v>
      </c>
      <c r="AD56" s="87">
        <v>0.53419170000000005</v>
      </c>
      <c r="AE56" s="87">
        <v>0.50016819999999995</v>
      </c>
      <c r="AF56" s="87">
        <v>0.4974904</v>
      </c>
      <c r="AG56" s="87">
        <v>0.65961360000000002</v>
      </c>
      <c r="AH56" s="87"/>
      <c r="AI56" s="100"/>
      <c r="AJ56" s="92"/>
      <c r="AK56" s="92"/>
      <c r="AL56" s="109"/>
      <c r="AM56" s="109"/>
      <c r="AN56" s="90"/>
    </row>
    <row r="57" spans="1:40" x14ac:dyDescent="0.2">
      <c r="A57" s="13" t="s">
        <v>38</v>
      </c>
      <c r="B57" s="17" t="s">
        <v>54</v>
      </c>
      <c r="C57" s="18" t="s">
        <v>45</v>
      </c>
      <c r="D57" s="18" t="s">
        <v>47</v>
      </c>
      <c r="E57" s="19"/>
      <c r="F57" s="19">
        <v>0.25147419999999998</v>
      </c>
      <c r="G57" s="20">
        <v>0.3769748</v>
      </c>
      <c r="H57" s="20">
        <v>0.33431440000000001</v>
      </c>
      <c r="I57" s="20">
        <v>0.27982360000000001</v>
      </c>
      <c r="J57" s="20">
        <v>0.4357453</v>
      </c>
      <c r="K57" s="20">
        <v>0.43984649999999997</v>
      </c>
      <c r="L57" s="20">
        <v>0.32558680000000001</v>
      </c>
      <c r="M57" s="20">
        <v>0.39002599999999998</v>
      </c>
      <c r="N57" s="20">
        <v>0.48825659999999999</v>
      </c>
      <c r="O57" s="20">
        <v>0.24674019999999999</v>
      </c>
      <c r="P57" s="20">
        <v>0.35800910000000002</v>
      </c>
      <c r="Q57" s="20">
        <v>0.43747580000000003</v>
      </c>
      <c r="R57" s="20">
        <v>0.33496480000000001</v>
      </c>
      <c r="S57" s="20">
        <v>0.31591530000000001</v>
      </c>
      <c r="T57" s="20">
        <v>0.3809766</v>
      </c>
      <c r="U57" s="20">
        <v>0.40905940000000002</v>
      </c>
      <c r="V57" s="20">
        <v>0.3682359</v>
      </c>
      <c r="W57" s="20">
        <v>0.37203900000000001</v>
      </c>
      <c r="X57" s="20">
        <v>0.47674509999999998</v>
      </c>
      <c r="Y57" s="20">
        <v>0.46362379999999997</v>
      </c>
      <c r="Z57" s="20">
        <v>0.37728800000000001</v>
      </c>
      <c r="AA57" s="20">
        <v>0.47273209999999999</v>
      </c>
      <c r="AB57" s="20">
        <v>0.46921040000000003</v>
      </c>
      <c r="AC57" s="29">
        <v>0.39683469999999998</v>
      </c>
      <c r="AD57" s="20">
        <v>0.37758779999999997</v>
      </c>
      <c r="AE57" s="20">
        <v>0.43023549999999999</v>
      </c>
      <c r="AF57" s="20">
        <v>0.36476399999999998</v>
      </c>
      <c r="AG57" s="20">
        <v>0.43788919999999998</v>
      </c>
      <c r="AH57" s="20"/>
      <c r="AI57" s="20"/>
      <c r="AJ57" s="21">
        <f>AVERAGE(G57:AG57)</f>
        <v>0.39114447037037037</v>
      </c>
      <c r="AK57" s="21">
        <f>STDEV(G57:AG57)</f>
        <v>6.1484649655302537E-2</v>
      </c>
      <c r="AL57" s="65">
        <v>0.47</v>
      </c>
      <c r="AM57" s="65">
        <v>0.47299999999999998</v>
      </c>
      <c r="AN57" s="60" t="s">
        <v>18</v>
      </c>
    </row>
    <row r="58" spans="1:40" x14ac:dyDescent="0.2">
      <c r="B58" s="27"/>
      <c r="C58" s="18"/>
      <c r="D58" s="18"/>
      <c r="E58" s="19"/>
      <c r="F58" s="19">
        <v>8.7968299999999999E-2</v>
      </c>
      <c r="G58" s="20">
        <v>0.2479644</v>
      </c>
      <c r="H58" s="20">
        <v>0.21050479999999999</v>
      </c>
      <c r="I58" s="20">
        <v>0.168517</v>
      </c>
      <c r="J58" s="20">
        <v>0.29207929999999999</v>
      </c>
      <c r="K58" s="20">
        <v>0.29065780000000002</v>
      </c>
      <c r="L58" s="20">
        <v>0.2160531</v>
      </c>
      <c r="M58" s="20">
        <v>0.260903</v>
      </c>
      <c r="N58" s="20">
        <v>0.34654390000000002</v>
      </c>
      <c r="O58" s="20">
        <v>0.16315979999999999</v>
      </c>
      <c r="P58" s="20">
        <v>0.2601425</v>
      </c>
      <c r="Q58" s="20">
        <v>0.32729380000000002</v>
      </c>
      <c r="R58" s="20">
        <v>0.24723609999999999</v>
      </c>
      <c r="S58" s="20">
        <v>0.22938549999999999</v>
      </c>
      <c r="T58" s="20">
        <v>0.27572809999999998</v>
      </c>
      <c r="U58" s="20">
        <v>0.29939470000000001</v>
      </c>
      <c r="V58" s="20">
        <v>0.2701326</v>
      </c>
      <c r="W58" s="20">
        <v>0.28145920000000002</v>
      </c>
      <c r="X58" s="20">
        <v>0.37448229999999999</v>
      </c>
      <c r="Y58" s="20">
        <v>0.36768149999999999</v>
      </c>
      <c r="Z58" s="20">
        <v>0.29841570000000001</v>
      </c>
      <c r="AA58" s="20">
        <v>0.37438080000000001</v>
      </c>
      <c r="AB58" s="20">
        <v>0.36547629999999998</v>
      </c>
      <c r="AC58" s="29">
        <v>0.31232739999999998</v>
      </c>
      <c r="AD58" s="20">
        <v>0.29718129999999998</v>
      </c>
      <c r="AE58" s="20">
        <v>0.34162360000000003</v>
      </c>
      <c r="AF58" s="20">
        <v>0.28519470000000002</v>
      </c>
      <c r="AG58" s="20">
        <v>0.32449020000000001</v>
      </c>
      <c r="AH58" s="20"/>
      <c r="AI58" s="26"/>
      <c r="AJ58" s="30"/>
      <c r="AK58" s="30"/>
      <c r="AN58" s="60"/>
    </row>
    <row r="59" spans="1:40" x14ac:dyDescent="0.2">
      <c r="B59" s="27"/>
      <c r="C59" s="18"/>
      <c r="D59" s="18"/>
      <c r="E59" s="19"/>
      <c r="F59" s="19">
        <v>0.5392112</v>
      </c>
      <c r="G59" s="20">
        <v>0.52614660000000002</v>
      </c>
      <c r="H59" s="20">
        <v>0.48610720000000002</v>
      </c>
      <c r="I59" s="20">
        <v>0.42690260000000002</v>
      </c>
      <c r="J59" s="20">
        <v>0.59107509999999996</v>
      </c>
      <c r="K59" s="20">
        <v>0.60075710000000004</v>
      </c>
      <c r="L59" s="20">
        <v>0.45819530000000003</v>
      </c>
      <c r="M59" s="20">
        <v>0.53665280000000004</v>
      </c>
      <c r="N59" s="20">
        <v>0.63188259999999996</v>
      </c>
      <c r="O59" s="20">
        <v>0.35497420000000002</v>
      </c>
      <c r="P59" s="20">
        <v>0.46933780000000003</v>
      </c>
      <c r="Q59" s="20">
        <v>0.55419260000000004</v>
      </c>
      <c r="R59" s="20">
        <v>0.4358011</v>
      </c>
      <c r="S59" s="20">
        <v>0.417406</v>
      </c>
      <c r="T59" s="20">
        <v>0.49873529999999999</v>
      </c>
      <c r="U59" s="20">
        <v>0.52858660000000002</v>
      </c>
      <c r="V59" s="20">
        <v>0.47860429999999998</v>
      </c>
      <c r="W59" s="20">
        <v>0.47259649999999997</v>
      </c>
      <c r="X59" s="20">
        <v>0.58099559999999995</v>
      </c>
      <c r="Y59" s="20">
        <v>0.56233690000000003</v>
      </c>
      <c r="Z59" s="20">
        <v>0.46324219999999999</v>
      </c>
      <c r="AA59" s="20">
        <v>0.57324640000000004</v>
      </c>
      <c r="AB59" s="20">
        <v>0.5756751</v>
      </c>
      <c r="AC59" s="29">
        <v>0.48798190000000002</v>
      </c>
      <c r="AD59" s="20">
        <v>0.46534520000000001</v>
      </c>
      <c r="AE59" s="20">
        <v>0.52355430000000003</v>
      </c>
      <c r="AF59" s="20">
        <v>0.4524803</v>
      </c>
      <c r="AG59" s="20">
        <v>0.5581718</v>
      </c>
      <c r="AH59" s="20"/>
      <c r="AI59" s="26"/>
      <c r="AJ59" s="30"/>
      <c r="AK59" s="30"/>
      <c r="AN59" s="60"/>
    </row>
    <row r="60" spans="1:40" s="97" customFormat="1" x14ac:dyDescent="0.2">
      <c r="A60" s="73" t="s">
        <v>39</v>
      </c>
      <c r="B60" s="84" t="s">
        <v>54</v>
      </c>
      <c r="C60" s="85" t="s">
        <v>45</v>
      </c>
      <c r="D60" s="85" t="s">
        <v>47</v>
      </c>
      <c r="E60" s="86"/>
      <c r="F60" s="86"/>
      <c r="G60" s="87">
        <v>0.473329</v>
      </c>
      <c r="H60" s="87">
        <v>0.45659250000000001</v>
      </c>
      <c r="I60" s="87"/>
      <c r="J60" s="87">
        <v>0.12287149999999999</v>
      </c>
      <c r="K60" s="87"/>
      <c r="L60" s="87">
        <v>0.62330339999999995</v>
      </c>
      <c r="M60" s="87">
        <v>0.50239829999999996</v>
      </c>
      <c r="N60" s="87">
        <v>0.7584417</v>
      </c>
      <c r="O60" s="87">
        <v>0.64196750000000002</v>
      </c>
      <c r="P60" s="87">
        <v>0.5221903</v>
      </c>
      <c r="Q60" s="87">
        <v>0.73597389999999996</v>
      </c>
      <c r="R60" s="87">
        <v>0.67226920000000001</v>
      </c>
      <c r="S60" s="87">
        <v>0.35051339999999997</v>
      </c>
      <c r="T60" s="87">
        <v>0.69153980000000004</v>
      </c>
      <c r="U60" s="87">
        <v>0.58435479999999995</v>
      </c>
      <c r="V60" s="87">
        <v>0.42750929999999998</v>
      </c>
      <c r="W60" s="87">
        <v>0.60655409999999998</v>
      </c>
      <c r="X60" s="87">
        <v>0.63046060000000004</v>
      </c>
      <c r="Y60" s="87">
        <v>0.43403829999999999</v>
      </c>
      <c r="Z60" s="87">
        <v>0.41015869999999999</v>
      </c>
      <c r="AA60" s="87">
        <v>0.69411160000000005</v>
      </c>
      <c r="AB60" s="87">
        <v>0.46079560000000003</v>
      </c>
      <c r="AC60" s="87"/>
      <c r="AD60" s="87">
        <v>0.63510109999999997</v>
      </c>
      <c r="AE60" s="87">
        <v>0.44454320000000003</v>
      </c>
      <c r="AF60" s="87">
        <v>0.53660140000000001</v>
      </c>
      <c r="AG60" s="87"/>
      <c r="AH60" s="87"/>
      <c r="AI60" s="87"/>
      <c r="AJ60" s="88">
        <f>AVERAGE(G60:AG60)</f>
        <v>0.53980953043478253</v>
      </c>
      <c r="AK60" s="88">
        <f>STDEV(G60:AG60)</f>
        <v>0.14623525048890648</v>
      </c>
      <c r="AL60" s="114">
        <v>0.41199999999999998</v>
      </c>
      <c r="AM60" s="114">
        <v>0.21</v>
      </c>
      <c r="AN60" s="90" t="s">
        <v>19</v>
      </c>
    </row>
    <row r="61" spans="1:40" s="97" customFormat="1" x14ac:dyDescent="0.2">
      <c r="A61" s="73"/>
      <c r="B61" s="104"/>
      <c r="C61" s="85"/>
      <c r="D61" s="85"/>
      <c r="E61" s="86"/>
      <c r="F61" s="86"/>
      <c r="G61" s="87">
        <v>8.4650500000000004E-2</v>
      </c>
      <c r="H61" s="87">
        <v>9.9291699999999997E-2</v>
      </c>
      <c r="I61" s="87"/>
      <c r="J61" s="87">
        <v>3.5317899999999999E-2</v>
      </c>
      <c r="K61" s="87"/>
      <c r="L61" s="87">
        <v>0.19080349999999999</v>
      </c>
      <c r="M61" s="87">
        <v>0.20298450000000001</v>
      </c>
      <c r="N61" s="87">
        <v>0.22933780000000001</v>
      </c>
      <c r="O61" s="87">
        <v>0.26890449999999999</v>
      </c>
      <c r="P61" s="87">
        <v>0.2354349</v>
      </c>
      <c r="Q61" s="87">
        <v>0.26079730000000001</v>
      </c>
      <c r="R61" s="87">
        <v>0.29349209999999998</v>
      </c>
      <c r="S61" s="87">
        <v>0.16580810000000001</v>
      </c>
      <c r="T61" s="87">
        <v>0.26104870000000002</v>
      </c>
      <c r="U61" s="87">
        <v>0.26486500000000002</v>
      </c>
      <c r="V61" s="87">
        <v>0.20735629999999999</v>
      </c>
      <c r="W61" s="87">
        <v>0.28890660000000001</v>
      </c>
      <c r="X61" s="87">
        <v>0.30098720000000001</v>
      </c>
      <c r="Y61" s="87">
        <v>0.2239244</v>
      </c>
      <c r="Z61" s="87">
        <v>0.21589829999999999</v>
      </c>
      <c r="AA61" s="87">
        <v>0.34336499999999998</v>
      </c>
      <c r="AB61" s="87">
        <v>0.27307490000000001</v>
      </c>
      <c r="AC61" s="87"/>
      <c r="AD61" s="87">
        <v>0.3530314</v>
      </c>
      <c r="AE61" s="87">
        <v>0.2429626</v>
      </c>
      <c r="AF61" s="87">
        <v>0.31057089999999998</v>
      </c>
      <c r="AG61" s="87"/>
      <c r="AH61" s="87"/>
      <c r="AI61" s="100"/>
      <c r="AJ61" s="73"/>
      <c r="AK61" s="73"/>
      <c r="AL61" s="111"/>
      <c r="AM61" s="111"/>
      <c r="AN61" s="90"/>
    </row>
    <row r="62" spans="1:40" s="97" customFormat="1" x14ac:dyDescent="0.2">
      <c r="A62" s="73"/>
      <c r="B62" s="104"/>
      <c r="C62" s="85"/>
      <c r="D62" s="85"/>
      <c r="E62" s="86"/>
      <c r="F62" s="86"/>
      <c r="G62" s="87">
        <v>0.89726550000000005</v>
      </c>
      <c r="H62" s="87">
        <v>0.86494490000000002</v>
      </c>
      <c r="I62" s="87"/>
      <c r="J62" s="87">
        <v>0.34895890000000002</v>
      </c>
      <c r="K62" s="87"/>
      <c r="L62" s="87">
        <v>0.92070649999999998</v>
      </c>
      <c r="M62" s="87">
        <v>0.80010190000000003</v>
      </c>
      <c r="N62" s="87">
        <v>0.97069810000000001</v>
      </c>
      <c r="O62" s="87">
        <v>0.89734029999999998</v>
      </c>
      <c r="P62" s="87">
        <v>0.79502919999999999</v>
      </c>
      <c r="Q62" s="87">
        <v>0.95656660000000004</v>
      </c>
      <c r="R62" s="87">
        <v>0.9101458</v>
      </c>
      <c r="S62" s="87">
        <v>0.59437110000000004</v>
      </c>
      <c r="T62" s="87">
        <v>0.93432959999999998</v>
      </c>
      <c r="U62" s="87">
        <v>0.84582009999999996</v>
      </c>
      <c r="V62" s="87">
        <v>0.68067909999999998</v>
      </c>
      <c r="W62" s="87">
        <v>0.85400949999999998</v>
      </c>
      <c r="X62" s="87">
        <v>0.87113010000000002</v>
      </c>
      <c r="Y62" s="87">
        <v>0.67087699999999995</v>
      </c>
      <c r="Z62" s="87">
        <v>0.63717230000000002</v>
      </c>
      <c r="AA62" s="87">
        <v>0.9078079</v>
      </c>
      <c r="AB62" s="87">
        <v>0.66033710000000001</v>
      </c>
      <c r="AC62" s="87"/>
      <c r="AD62" s="87">
        <v>0.84736319999999998</v>
      </c>
      <c r="AE62" s="87">
        <v>0.66619329999999999</v>
      </c>
      <c r="AF62" s="87">
        <v>0.74852989999999997</v>
      </c>
      <c r="AG62" s="87"/>
      <c r="AH62" s="87"/>
      <c r="AI62" s="100"/>
      <c r="AJ62" s="73"/>
      <c r="AK62" s="73"/>
      <c r="AL62" s="111"/>
      <c r="AM62" s="111"/>
      <c r="AN62" s="90"/>
    </row>
    <row r="63" spans="1:40" x14ac:dyDescent="0.2">
      <c r="A63" s="13" t="s">
        <v>40</v>
      </c>
      <c r="B63" s="17" t="s">
        <v>54</v>
      </c>
      <c r="C63" s="18" t="s">
        <v>44</v>
      </c>
      <c r="D63" s="18" t="s">
        <v>46</v>
      </c>
      <c r="E63" s="19">
        <v>0.4178096</v>
      </c>
      <c r="F63" s="19">
        <v>0.45217249999999998</v>
      </c>
      <c r="G63" s="20">
        <v>0.38831749999999998</v>
      </c>
      <c r="H63" s="20">
        <v>0.35987970000000002</v>
      </c>
      <c r="I63" s="20">
        <v>0.4757731</v>
      </c>
      <c r="J63" s="20">
        <v>0.36428310000000003</v>
      </c>
      <c r="K63" s="20">
        <v>0.49309969999999997</v>
      </c>
      <c r="L63" s="20">
        <v>0.50911479999999998</v>
      </c>
      <c r="M63" s="20">
        <v>0.48007620000000001</v>
      </c>
      <c r="N63" s="20">
        <v>0.37567159999999999</v>
      </c>
      <c r="O63" s="20">
        <v>0.47075329999999999</v>
      </c>
      <c r="P63" s="20">
        <v>0.38397619999999999</v>
      </c>
      <c r="Q63" s="20">
        <v>0.48519839999999997</v>
      </c>
      <c r="R63" s="20">
        <v>0.48001539999999998</v>
      </c>
      <c r="S63" s="20">
        <v>0.36394729999999997</v>
      </c>
      <c r="T63" s="20">
        <v>0.33485009999999998</v>
      </c>
      <c r="U63" s="20">
        <v>0.48305300000000001</v>
      </c>
      <c r="V63" s="20">
        <v>0.35739090000000001</v>
      </c>
      <c r="W63" s="20">
        <v>0.33992610000000001</v>
      </c>
      <c r="X63" s="20">
        <v>0.39754709999999999</v>
      </c>
      <c r="Y63" s="20">
        <v>0.46483390000000002</v>
      </c>
      <c r="Z63" s="20">
        <v>0.40291199999999999</v>
      </c>
      <c r="AA63" s="20">
        <v>0.5451338</v>
      </c>
      <c r="AB63" s="50">
        <v>0.44419710000000001</v>
      </c>
      <c r="AC63" s="50">
        <v>0.38154939999999998</v>
      </c>
      <c r="AD63" s="50">
        <v>0.28972409999999998</v>
      </c>
      <c r="AE63" s="50">
        <v>0.56664650000000005</v>
      </c>
      <c r="AF63" s="50">
        <v>0.2855451</v>
      </c>
      <c r="AG63" s="50">
        <v>0.39939160000000001</v>
      </c>
      <c r="AH63" s="20"/>
      <c r="AI63" s="20"/>
      <c r="AJ63" s="21">
        <f>AVERAGE(G63:AG63)</f>
        <v>0.41936322222222233</v>
      </c>
      <c r="AK63" s="21">
        <f>STDEV(G63:AG63)</f>
        <v>7.4321556174500314E-2</v>
      </c>
      <c r="AL63" s="65">
        <v>0.48299999999999998</v>
      </c>
      <c r="AM63" s="65">
        <v>0.35399999999999998</v>
      </c>
      <c r="AN63" s="60" t="s">
        <v>20</v>
      </c>
    </row>
    <row r="64" spans="1:40" x14ac:dyDescent="0.2">
      <c r="B64" s="27"/>
      <c r="C64" s="18"/>
      <c r="D64" s="18"/>
      <c r="E64" s="19">
        <v>0.16129370000000001</v>
      </c>
      <c r="F64" s="19">
        <v>0.26839069999999998</v>
      </c>
      <c r="G64" s="20">
        <v>0.250365</v>
      </c>
      <c r="H64" s="20">
        <v>0.24317630000000001</v>
      </c>
      <c r="I64" s="20">
        <v>0.3361267</v>
      </c>
      <c r="J64" s="20">
        <v>0.26466909999999999</v>
      </c>
      <c r="K64" s="20">
        <v>0.3646895</v>
      </c>
      <c r="L64" s="20">
        <v>0.37708540000000002</v>
      </c>
      <c r="M64" s="20">
        <v>0.35848590000000002</v>
      </c>
      <c r="N64" s="20">
        <v>0.2840954</v>
      </c>
      <c r="O64" s="20">
        <v>0.36666850000000001</v>
      </c>
      <c r="P64" s="20">
        <v>0.30122070000000001</v>
      </c>
      <c r="Q64" s="20">
        <v>0.37502859999999999</v>
      </c>
      <c r="R64" s="20">
        <v>0.35210930000000001</v>
      </c>
      <c r="S64" s="20">
        <v>0.2610555</v>
      </c>
      <c r="T64" s="20">
        <v>0.24047009999999999</v>
      </c>
      <c r="U64" s="20">
        <v>0.35148099999999999</v>
      </c>
      <c r="V64" s="20">
        <v>0.26254090000000002</v>
      </c>
      <c r="W64" s="20">
        <v>0.24051169999999999</v>
      </c>
      <c r="X64" s="20">
        <v>0.2799392</v>
      </c>
      <c r="Y64" s="20">
        <v>0.33740799999999999</v>
      </c>
      <c r="Z64" s="20">
        <v>0.300479</v>
      </c>
      <c r="AA64" s="20">
        <v>0.39913650000000001</v>
      </c>
      <c r="AB64" s="50">
        <v>0.32610139999999999</v>
      </c>
      <c r="AC64" s="50">
        <v>0.2761653</v>
      </c>
      <c r="AD64" s="50">
        <v>0.206591</v>
      </c>
      <c r="AE64" s="50">
        <v>0.41901670000000002</v>
      </c>
      <c r="AF64" s="50">
        <v>0.197182</v>
      </c>
      <c r="AG64" s="50">
        <v>0.25591229999999998</v>
      </c>
      <c r="AH64" s="20"/>
      <c r="AI64" s="26"/>
      <c r="AN64" s="60"/>
    </row>
    <row r="65" spans="1:42" x14ac:dyDescent="0.2">
      <c r="B65" s="27"/>
      <c r="C65" s="18"/>
      <c r="D65" s="18"/>
      <c r="E65" s="19">
        <v>0.72811709999999996</v>
      </c>
      <c r="F65" s="19">
        <v>0.64999320000000005</v>
      </c>
      <c r="G65" s="20">
        <v>0.54683400000000004</v>
      </c>
      <c r="H65" s="20">
        <v>0.49589290000000003</v>
      </c>
      <c r="I65" s="20">
        <v>0.61931369999999997</v>
      </c>
      <c r="J65" s="20">
        <v>0.47706520000000002</v>
      </c>
      <c r="K65" s="20">
        <v>0.62242679999999995</v>
      </c>
      <c r="L65" s="20">
        <v>0.63988480000000003</v>
      </c>
      <c r="M65" s="20">
        <v>0.60407339999999998</v>
      </c>
      <c r="N65" s="20">
        <v>0.47709459999999998</v>
      </c>
      <c r="O65" s="20">
        <v>0.57744519999999999</v>
      </c>
      <c r="P65" s="20">
        <v>0.47404370000000001</v>
      </c>
      <c r="Q65" s="20">
        <v>0.59682579999999996</v>
      </c>
      <c r="R65" s="20">
        <v>0.61059609999999997</v>
      </c>
      <c r="S65" s="20">
        <v>0.48099540000000002</v>
      </c>
      <c r="T65" s="20">
        <v>0.44458989999999998</v>
      </c>
      <c r="U65" s="20">
        <v>0.6170175</v>
      </c>
      <c r="V65" s="20">
        <v>0.46490550000000003</v>
      </c>
      <c r="W65" s="20">
        <v>0.45577329999999999</v>
      </c>
      <c r="X65" s="20">
        <v>0.52831249999999996</v>
      </c>
      <c r="Y65" s="20">
        <v>0.59702219999999995</v>
      </c>
      <c r="Z65" s="20">
        <v>0.51457710000000001</v>
      </c>
      <c r="AA65" s="20">
        <v>0.68376320000000002</v>
      </c>
      <c r="AB65" s="50">
        <v>0.56895289999999998</v>
      </c>
      <c r="AC65" s="50">
        <v>0.49940240000000002</v>
      </c>
      <c r="AD65" s="50">
        <v>0.38987179999999999</v>
      </c>
      <c r="AE65" s="50">
        <v>0.70332360000000005</v>
      </c>
      <c r="AF65" s="50">
        <v>0.39406920000000001</v>
      </c>
      <c r="AG65" s="50">
        <v>0.56250199999999995</v>
      </c>
      <c r="AH65" s="20"/>
      <c r="AI65" s="26"/>
      <c r="AN65" s="60"/>
    </row>
    <row r="66" spans="1:42" x14ac:dyDescent="0.2">
      <c r="B66" s="27"/>
      <c r="C66" s="18"/>
      <c r="D66" s="18"/>
      <c r="E66" s="38"/>
      <c r="F66" s="19"/>
      <c r="G66" s="39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N66" s="60"/>
    </row>
    <row r="67" spans="1:42" x14ac:dyDescent="0.2">
      <c r="F67" s="42"/>
    </row>
    <row r="68" spans="1:42" ht="13.2" x14ac:dyDescent="0.25">
      <c r="A68" s="16"/>
      <c r="E68" s="11"/>
      <c r="F68" s="15">
        <v>1995</v>
      </c>
      <c r="G68" s="15">
        <v>1996</v>
      </c>
      <c r="H68" s="16">
        <v>1997</v>
      </c>
      <c r="I68" s="16">
        <v>1998</v>
      </c>
      <c r="J68" s="16">
        <v>1999</v>
      </c>
      <c r="K68" s="16">
        <v>2000</v>
      </c>
      <c r="L68" s="16">
        <v>2001</v>
      </c>
      <c r="M68" s="16">
        <v>2002</v>
      </c>
      <c r="N68" s="16">
        <v>2003</v>
      </c>
      <c r="O68" s="16">
        <v>2004</v>
      </c>
      <c r="P68" s="16">
        <v>2005</v>
      </c>
      <c r="Q68" s="16">
        <v>2006</v>
      </c>
      <c r="R68" s="15">
        <v>2007</v>
      </c>
      <c r="S68" s="15">
        <v>2008</v>
      </c>
      <c r="T68" s="15">
        <v>2009</v>
      </c>
      <c r="U68" s="15">
        <v>2010</v>
      </c>
      <c r="V68" s="15">
        <v>2011</v>
      </c>
      <c r="W68" s="15">
        <v>2012</v>
      </c>
      <c r="X68" s="15">
        <v>2013</v>
      </c>
      <c r="Y68" s="15">
        <v>2014</v>
      </c>
      <c r="Z68" s="15">
        <v>2015</v>
      </c>
      <c r="AA68" s="15">
        <v>2016</v>
      </c>
      <c r="AB68" s="15">
        <v>2017</v>
      </c>
      <c r="AC68" s="15">
        <v>2018</v>
      </c>
      <c r="AD68" s="15">
        <v>2019</v>
      </c>
      <c r="AE68" s="15">
        <v>2020</v>
      </c>
      <c r="AF68" s="15">
        <v>2021</v>
      </c>
      <c r="AG68" s="15">
        <v>2022</v>
      </c>
      <c r="AH68" s="15"/>
      <c r="AI68" s="15"/>
      <c r="AJ68" s="43" t="s">
        <v>57</v>
      </c>
      <c r="AK68" s="43" t="s">
        <v>58</v>
      </c>
      <c r="AP68" s="43"/>
    </row>
    <row r="69" spans="1:42" ht="13.2" x14ac:dyDescent="0.25">
      <c r="A69" s="16"/>
      <c r="E69" s="11"/>
      <c r="F69" s="11"/>
      <c r="G69" s="15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43"/>
      <c r="AK69" s="43"/>
      <c r="AP69" s="43"/>
    </row>
    <row r="70" spans="1:42" ht="13.2" x14ac:dyDescent="0.25">
      <c r="A70" s="51" t="s">
        <v>77</v>
      </c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43"/>
      <c r="AK70" s="43"/>
      <c r="AP70" s="43"/>
    </row>
    <row r="71" spans="1:42" ht="13.2" x14ac:dyDescent="0.25">
      <c r="A71" s="2" t="s">
        <v>69</v>
      </c>
      <c r="G71" s="52">
        <f>AVERAGE(G3,G6,G9,G12,G15,G18,G21,G24,G27,G30,G33,G36,G39,G42,G45,G48,G51,G54,G57,G60,G63)</f>
        <v>0.35492842380952389</v>
      </c>
      <c r="H71" s="52">
        <f t="shared" ref="H71:AA71" si="0">AVERAGE(H3,H6,H9,H12,H15,H18,H21,H24,H27,H30,H33,H36,H39,H42,H45,H48,H51,H54,H57,H60,H63)</f>
        <v>0.40626369499999998</v>
      </c>
      <c r="I71" s="52">
        <f t="shared" si="0"/>
        <v>0.41997708421052632</v>
      </c>
      <c r="J71" s="52">
        <f t="shared" si="0"/>
        <v>0.37525155499999985</v>
      </c>
      <c r="K71" s="52">
        <f t="shared" si="0"/>
        <v>0.35654811499999994</v>
      </c>
      <c r="L71" s="52">
        <f t="shared" si="0"/>
        <v>0.40235490500000004</v>
      </c>
      <c r="M71" s="52">
        <f t="shared" si="0"/>
        <v>0.40290322499999992</v>
      </c>
      <c r="N71" s="52">
        <f t="shared" si="0"/>
        <v>0.47369153809523812</v>
      </c>
      <c r="O71" s="52">
        <f t="shared" si="0"/>
        <v>0.33305556999999997</v>
      </c>
      <c r="P71" s="52">
        <f t="shared" si="0"/>
        <v>0.38407596000000005</v>
      </c>
      <c r="Q71" s="52">
        <f t="shared" si="0"/>
        <v>0.40581735238095235</v>
      </c>
      <c r="R71" s="52">
        <f t="shared" si="0"/>
        <v>0.44382429999999989</v>
      </c>
      <c r="S71" s="52">
        <f t="shared" si="0"/>
        <v>0.36431351428571435</v>
      </c>
      <c r="T71" s="52">
        <f t="shared" si="0"/>
        <v>0.40459439047619045</v>
      </c>
      <c r="U71" s="52">
        <f t="shared" si="0"/>
        <v>0.45129639500000007</v>
      </c>
      <c r="V71" s="52">
        <f t="shared" si="0"/>
        <v>0.36940564761904759</v>
      </c>
      <c r="W71" s="52">
        <f t="shared" si="0"/>
        <v>0.38824003500000009</v>
      </c>
      <c r="X71" s="52">
        <f t="shared" si="0"/>
        <v>0.4296059571428571</v>
      </c>
      <c r="Y71" s="52">
        <f t="shared" si="0"/>
        <v>0.43821782857142849</v>
      </c>
      <c r="Z71" s="52">
        <f t="shared" si="0"/>
        <v>0.39356200476190478</v>
      </c>
      <c r="AA71" s="52">
        <f t="shared" si="0"/>
        <v>0.4579348350000001</v>
      </c>
      <c r="AB71" s="52">
        <f t="shared" ref="AB71:AD71" si="1">AVERAGE(AB3,AB6,AB9,AB12,AB15,AB18,AB21,AB24,AB27,AB30,AB33,AB36,AB39,AB42,AB45,AB48,AB51,AB54,AB57,AB60,AB63)</f>
        <v>0.3717972476190477</v>
      </c>
      <c r="AC71" s="52">
        <f t="shared" si="1"/>
        <v>0.44483552499999995</v>
      </c>
      <c r="AD71" s="52">
        <f t="shared" si="1"/>
        <v>0.44471062380952392</v>
      </c>
      <c r="AE71" s="52">
        <f t="shared" ref="AE71:AG71" si="2">AVERAGE(AE3,AE6,AE9,AE12,AE15,AE18,AE21,AE24,AE27,AE30,AE33,AE36,AE39,AE42,AE45,AE48,AE51,AE54,AE57,AE60,AE63)</f>
        <v>0.38107146666666669</v>
      </c>
      <c r="AF71" s="52">
        <f t="shared" ref="AF71" si="3">AVERAGE(AF3,AF6,AF9,AF12,AF15,AF18,AF21,AF24,AF27,AF30,AF33,AF36,AF39,AF42,AF45,AF48,AF51,AF54,AF57,AF60,AF63)</f>
        <v>0.39870495714285714</v>
      </c>
      <c r="AG71" s="52">
        <f t="shared" si="2"/>
        <v>0.44653278000000007</v>
      </c>
      <c r="AH71" s="52"/>
      <c r="AI71" s="15"/>
      <c r="AJ71" s="43"/>
      <c r="AK71" s="43"/>
      <c r="AP71" s="43"/>
    </row>
    <row r="72" spans="1:42" ht="13.2" x14ac:dyDescent="0.25">
      <c r="A72" s="2" t="s">
        <v>66</v>
      </c>
      <c r="G72" s="38">
        <f>STDEV(G3,G6,G9,G12,G15,G18,G21,G24,G27,G30,G33,G36,G39,G42,G45,G48,G51,G54,G57,G60,G63)</f>
        <v>0.10389822195545927</v>
      </c>
      <c r="H72" s="38">
        <f t="shared" ref="H72:AA72" si="4">STDEV(H3,H6,H9,H12,H15,H18,H21,H24,H27,H30,H33,H36,H39,H42,H45,H48,H51,H54,H57,H60,H63)</f>
        <v>0.1337415262892824</v>
      </c>
      <c r="I72" s="38">
        <f t="shared" si="4"/>
        <v>0.1230322339445927</v>
      </c>
      <c r="J72" s="38">
        <f t="shared" si="4"/>
        <v>0.1161653530277902</v>
      </c>
      <c r="K72" s="38">
        <f t="shared" si="4"/>
        <v>0.11190619349250223</v>
      </c>
      <c r="L72" s="38">
        <f t="shared" si="4"/>
        <v>0.14247652098720096</v>
      </c>
      <c r="M72" s="38">
        <f t="shared" si="4"/>
        <v>0.11715047458413164</v>
      </c>
      <c r="N72" s="38">
        <f t="shared" si="4"/>
        <v>0.1202206952170692</v>
      </c>
      <c r="O72" s="38">
        <f t="shared" si="4"/>
        <v>0.13211491663760841</v>
      </c>
      <c r="P72" s="38">
        <f t="shared" si="4"/>
        <v>0.11965489568086757</v>
      </c>
      <c r="Q72" s="38">
        <f t="shared" si="4"/>
        <v>0.13634026604018931</v>
      </c>
      <c r="R72" s="38">
        <f t="shared" si="4"/>
        <v>0.11233632425382332</v>
      </c>
      <c r="S72" s="38">
        <f t="shared" si="4"/>
        <v>0.10326615268476985</v>
      </c>
      <c r="T72" s="38">
        <f t="shared" si="4"/>
        <v>0.13041366357762882</v>
      </c>
      <c r="U72" s="38">
        <f t="shared" si="4"/>
        <v>0.11816892829287982</v>
      </c>
      <c r="V72" s="38">
        <f t="shared" si="4"/>
        <v>9.7617229191698199E-2</v>
      </c>
      <c r="W72" s="38">
        <f t="shared" si="4"/>
        <v>0.10734817628384556</v>
      </c>
      <c r="X72" s="38">
        <f t="shared" si="4"/>
        <v>0.11420139088226788</v>
      </c>
      <c r="Y72" s="38">
        <f t="shared" si="4"/>
        <v>8.0404337535528711E-2</v>
      </c>
      <c r="Z72" s="38">
        <f t="shared" si="4"/>
        <v>0.10811880705735911</v>
      </c>
      <c r="AA72" s="38">
        <f t="shared" si="4"/>
        <v>0.11409617496860484</v>
      </c>
      <c r="AB72" s="38">
        <f t="shared" ref="AB72:AD72" si="5">STDEV(AB3,AB6,AB9,AB12,AB15,AB18,AB21,AB24,AB27,AB30,AB33,AB36,AB39,AB42,AB45,AB48,AB51,AB54,AB57,AB60,AB63)</f>
        <v>0.10801306740793709</v>
      </c>
      <c r="AC72" s="38">
        <f t="shared" si="5"/>
        <v>0.10186590782272731</v>
      </c>
      <c r="AD72" s="38">
        <f t="shared" si="5"/>
        <v>0.12630003045265997</v>
      </c>
      <c r="AE72" s="38">
        <f t="shared" ref="AE72:AG72" si="6">STDEV(AE3,AE6,AE9,AE12,AE15,AE18,AE21,AE24,AE27,AE30,AE33,AE36,AE39,AE42,AE45,AE48,AE51,AE54,AE57,AE60,AE63)</f>
        <v>9.6998985066156146E-2</v>
      </c>
      <c r="AF72" s="38">
        <f t="shared" ref="AF72" si="7">STDEV(AF3,AF6,AF9,AF12,AF15,AF18,AF21,AF24,AF27,AF30,AF33,AF36,AF39,AF42,AF45,AF48,AF51,AF54,AF57,AF60,AF63)</f>
        <v>0.11807001718277407</v>
      </c>
      <c r="AG72" s="38">
        <f t="shared" si="6"/>
        <v>8.7681585234760162E-2</v>
      </c>
      <c r="AH72" s="53"/>
      <c r="AI72" s="15"/>
      <c r="AJ72" s="43"/>
      <c r="AK72" s="43"/>
      <c r="AP72" s="43"/>
    </row>
    <row r="73" spans="1:42" ht="13.2" x14ac:dyDescent="0.25">
      <c r="A73" s="2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15"/>
      <c r="AJ73" s="43"/>
      <c r="AK73" s="43"/>
      <c r="AP73" s="43"/>
    </row>
    <row r="74" spans="1:42" ht="13.2" x14ac:dyDescent="0.25">
      <c r="A74" s="2" t="s">
        <v>70</v>
      </c>
      <c r="G74" s="52">
        <f>AVERAGE(G15,G24,G27,G30,G33,G36,G39,G48)</f>
        <v>0.38523878749999996</v>
      </c>
      <c r="H74" s="52">
        <f t="shared" ref="H74:AA74" si="8">AVERAGE(H15,H24,H27,H30,H33,H36,H39,H48)</f>
        <v>0.41165198749999993</v>
      </c>
      <c r="I74" s="52">
        <f t="shared" si="8"/>
        <v>0.41964821250000006</v>
      </c>
      <c r="J74" s="52">
        <f t="shared" si="8"/>
        <v>0.39909433750000001</v>
      </c>
      <c r="K74" s="52">
        <f t="shared" si="8"/>
        <v>0.36644329999999997</v>
      </c>
      <c r="L74" s="52">
        <f t="shared" si="8"/>
        <v>0.40230181249999997</v>
      </c>
      <c r="M74" s="52">
        <f t="shared" si="8"/>
        <v>0.39327651249999995</v>
      </c>
      <c r="N74" s="52">
        <f t="shared" si="8"/>
        <v>0.49195011249999998</v>
      </c>
      <c r="O74" s="52">
        <f t="shared" si="8"/>
        <v>0.3469474125</v>
      </c>
      <c r="P74" s="52">
        <f t="shared" si="8"/>
        <v>0.42716097142857146</v>
      </c>
      <c r="Q74" s="52">
        <f t="shared" si="8"/>
        <v>0.40252131250000001</v>
      </c>
      <c r="R74" s="52">
        <f t="shared" si="8"/>
        <v>0.41399020000000003</v>
      </c>
      <c r="S74" s="52">
        <f t="shared" si="8"/>
        <v>0.40946471249999994</v>
      </c>
      <c r="T74" s="52">
        <f t="shared" si="8"/>
        <v>0.46993127500000004</v>
      </c>
      <c r="U74" s="52">
        <f t="shared" si="8"/>
        <v>0.48457721250000002</v>
      </c>
      <c r="V74" s="52">
        <f t="shared" si="8"/>
        <v>0.34955350000000002</v>
      </c>
      <c r="W74" s="52">
        <f t="shared" si="8"/>
        <v>0.38033086250000003</v>
      </c>
      <c r="X74" s="52">
        <f t="shared" si="8"/>
        <v>0.41254380000000002</v>
      </c>
      <c r="Y74" s="52">
        <f t="shared" si="8"/>
        <v>0.41897165000000003</v>
      </c>
      <c r="Z74" s="52">
        <f t="shared" si="8"/>
        <v>0.38828282499999994</v>
      </c>
      <c r="AA74" s="52">
        <f t="shared" si="8"/>
        <v>0.45445917499999999</v>
      </c>
      <c r="AB74" s="52">
        <f t="shared" ref="AB74:AD74" si="9">AVERAGE(AB15,AB24,AB27,AB30,AB33,AB36,AB39,AB48)</f>
        <v>0.36959241249999997</v>
      </c>
      <c r="AC74" s="52">
        <f t="shared" si="9"/>
        <v>0.41723727500000002</v>
      </c>
      <c r="AD74" s="52">
        <f t="shared" si="9"/>
        <v>0.42594156249999998</v>
      </c>
      <c r="AE74" s="52">
        <f t="shared" ref="AE74:AG74" si="10">AVERAGE(AE15,AE24,AE27,AE30,AE33,AE36,AE39,AE48)</f>
        <v>0.3977460625</v>
      </c>
      <c r="AF74" s="52">
        <f t="shared" ref="AF74" si="11">AVERAGE(AF15,AF24,AF27,AF30,AF33,AF36,AF39,AF48)</f>
        <v>0.34839929999999997</v>
      </c>
      <c r="AG74" s="52">
        <f t="shared" si="10"/>
        <v>0.41712441249999999</v>
      </c>
      <c r="AH74" s="52"/>
      <c r="AI74" s="15"/>
      <c r="AJ74" s="43"/>
      <c r="AK74" s="43"/>
      <c r="AP74" s="43"/>
    </row>
    <row r="75" spans="1:42" ht="13.2" x14ac:dyDescent="0.25">
      <c r="A75" s="2" t="s">
        <v>66</v>
      </c>
      <c r="G75" s="54">
        <f>STDEV(G15,G24,G27,G30,G33,G36,G39,G48)</f>
        <v>0.11243094162877366</v>
      </c>
      <c r="H75" s="54">
        <f t="shared" ref="H75:AA75" si="12">STDEV(H15,H24,H27,H30,H33,H36,H39,H48)</f>
        <v>0.17459596413866474</v>
      </c>
      <c r="I75" s="54">
        <f t="shared" si="12"/>
        <v>8.4892219448418113E-2</v>
      </c>
      <c r="J75" s="54">
        <f t="shared" si="12"/>
        <v>0.13055553006061599</v>
      </c>
      <c r="K75" s="54">
        <f t="shared" si="12"/>
        <v>9.3518080666544448E-2</v>
      </c>
      <c r="L75" s="54">
        <f t="shared" si="12"/>
        <v>0.14644666866848</v>
      </c>
      <c r="M75" s="54">
        <f t="shared" si="12"/>
        <v>0.14857221077801536</v>
      </c>
      <c r="N75" s="54">
        <f t="shared" si="12"/>
        <v>9.293350317089899E-2</v>
      </c>
      <c r="O75" s="54">
        <f t="shared" si="12"/>
        <v>0.11026771651985957</v>
      </c>
      <c r="P75" s="54">
        <f t="shared" si="12"/>
        <v>5.8503694355477143E-2</v>
      </c>
      <c r="Q75" s="54">
        <f t="shared" si="12"/>
        <v>0.11096973522384287</v>
      </c>
      <c r="R75" s="54">
        <f t="shared" si="12"/>
        <v>0.12883618997443438</v>
      </c>
      <c r="S75" s="54">
        <f t="shared" si="12"/>
        <v>7.1957978320573476E-2</v>
      </c>
      <c r="T75" s="54">
        <f t="shared" si="12"/>
        <v>6.8383699379764906E-2</v>
      </c>
      <c r="U75" s="54">
        <f t="shared" si="12"/>
        <v>7.8846369423445015E-2</v>
      </c>
      <c r="V75" s="54">
        <f t="shared" si="12"/>
        <v>0.1026482995092883</v>
      </c>
      <c r="W75" s="54">
        <f t="shared" si="12"/>
        <v>9.3141360629113851E-2</v>
      </c>
      <c r="X75" s="54">
        <f t="shared" si="12"/>
        <v>0.11300460940464831</v>
      </c>
      <c r="Y75" s="54">
        <f t="shared" si="12"/>
        <v>6.4444655288593791E-2</v>
      </c>
      <c r="Z75" s="54">
        <f t="shared" si="12"/>
        <v>8.2744462307874966E-2</v>
      </c>
      <c r="AA75" s="54">
        <f t="shared" si="12"/>
        <v>0.10699029935683441</v>
      </c>
      <c r="AB75" s="54">
        <f t="shared" ref="AB75:AD75" si="13">STDEV(AB15,AB24,AB27,AB30,AB33,AB36,AB39,AB48)</f>
        <v>9.3356506096445052E-2</v>
      </c>
      <c r="AC75" s="54">
        <f t="shared" si="13"/>
        <v>5.8584007616041482E-2</v>
      </c>
      <c r="AD75" s="54">
        <f t="shared" si="13"/>
        <v>0.1139786023975672</v>
      </c>
      <c r="AE75" s="54">
        <f t="shared" ref="AE75:AG75" si="14">STDEV(AE15,AE24,AE27,AE30,AE33,AE36,AE39,AE48)</f>
        <v>7.8705750438941791E-2</v>
      </c>
      <c r="AF75" s="54">
        <f t="shared" ref="AF75" si="15">STDEV(AF15,AF24,AF27,AF30,AF33,AF36,AF39,AF48)</f>
        <v>0.12997253086222277</v>
      </c>
      <c r="AG75" s="54">
        <f t="shared" si="14"/>
        <v>7.9762362972115766E-2</v>
      </c>
      <c r="AH75" s="54"/>
      <c r="AI75" s="15"/>
      <c r="AJ75" s="43"/>
      <c r="AK75" s="43"/>
      <c r="AP75" s="43"/>
    </row>
    <row r="76" spans="1:42" ht="13.2" x14ac:dyDescent="0.25">
      <c r="A76" s="2" t="s">
        <v>65</v>
      </c>
      <c r="G76" s="52">
        <f>AVERAGE(G12,G21,G42,G45,G63)</f>
        <v>0.40844968000000004</v>
      </c>
      <c r="H76" s="52">
        <f t="shared" ref="H76:AA76" si="16">AVERAGE(H12,H21,H42,H45,H63)</f>
        <v>0.41671307999999996</v>
      </c>
      <c r="I76" s="52">
        <f>AVERAGE(I12,I21,I42,I45,I63)</f>
        <v>0.38156714000000003</v>
      </c>
      <c r="J76" s="52">
        <f t="shared" si="16"/>
        <v>0.38142612000000004</v>
      </c>
      <c r="K76" s="52">
        <f t="shared" si="16"/>
        <v>0.32729789999999997</v>
      </c>
      <c r="L76" s="52">
        <f t="shared" si="16"/>
        <v>0.46621364999999992</v>
      </c>
      <c r="M76" s="52">
        <f t="shared" si="16"/>
        <v>0.36754214000000002</v>
      </c>
      <c r="N76" s="52">
        <f t="shared" si="16"/>
        <v>0.41198398000000003</v>
      </c>
      <c r="O76" s="52">
        <f t="shared" si="16"/>
        <v>0.30104887999999996</v>
      </c>
      <c r="P76" s="52">
        <f t="shared" si="16"/>
        <v>0.28417511999999995</v>
      </c>
      <c r="Q76" s="52">
        <f t="shared" si="16"/>
        <v>0.35674548</v>
      </c>
      <c r="R76" s="52">
        <f t="shared" si="16"/>
        <v>0.44511745999999996</v>
      </c>
      <c r="S76" s="52">
        <f t="shared" si="16"/>
        <v>0.29117075999999997</v>
      </c>
      <c r="T76" s="52">
        <f t="shared" si="16"/>
        <v>0.29465374</v>
      </c>
      <c r="U76" s="52">
        <f t="shared" si="16"/>
        <v>0.43064977999999998</v>
      </c>
      <c r="V76" s="52">
        <f t="shared" si="16"/>
        <v>0.35573068000000002</v>
      </c>
      <c r="W76" s="52">
        <f t="shared" si="16"/>
        <v>0.32260432</v>
      </c>
      <c r="X76" s="52">
        <f t="shared" si="16"/>
        <v>0.38549501999999997</v>
      </c>
      <c r="Y76" s="52">
        <f t="shared" si="16"/>
        <v>0.48017075999999992</v>
      </c>
      <c r="Z76" s="52">
        <f t="shared" si="16"/>
        <v>0.37060185999999995</v>
      </c>
      <c r="AA76" s="52">
        <f t="shared" si="16"/>
        <v>0.41304191999999995</v>
      </c>
      <c r="AB76" s="52">
        <f t="shared" ref="AB76:AD76" si="17">AVERAGE(AB12,AB21,AB42,AB45,AB63)</f>
        <v>0.33732185999999997</v>
      </c>
      <c r="AC76" s="52">
        <f t="shared" si="17"/>
        <v>0.41600222000000003</v>
      </c>
      <c r="AD76" s="52">
        <f t="shared" si="17"/>
        <v>0.35578739999999998</v>
      </c>
      <c r="AE76" s="52">
        <f t="shared" ref="AE76:AG76" si="18">AVERAGE(AE12,AE21,AE42,AE45,AE63)</f>
        <v>0.39323101999999999</v>
      </c>
      <c r="AF76" s="52">
        <f t="shared" ref="AF76" si="19">AVERAGE(AF12,AF21,AF42,AF45,AF63)</f>
        <v>0.36936342</v>
      </c>
      <c r="AG76" s="52">
        <f t="shared" si="18"/>
        <v>0.42528953999999997</v>
      </c>
      <c r="AH76" s="52"/>
      <c r="AI76" s="15"/>
      <c r="AJ76" s="43"/>
      <c r="AK76" s="43"/>
      <c r="AP76" s="43"/>
    </row>
    <row r="77" spans="1:42" ht="13.2" x14ac:dyDescent="0.25">
      <c r="A77" s="2" t="s">
        <v>64</v>
      </c>
      <c r="G77" s="54">
        <f>STDEV(G12,G21,G42,G45,G63)</f>
        <v>1.8749389466379964E-2</v>
      </c>
      <c r="H77" s="54">
        <f t="shared" ref="H77:AA77" si="20">STDEV(H12,H21,H42,H45,H63)</f>
        <v>0.1235015633654975</v>
      </c>
      <c r="I77" s="54">
        <f t="shared" si="20"/>
        <v>0.179639759630776</v>
      </c>
      <c r="J77" s="54">
        <f t="shared" si="20"/>
        <v>3.7558790312215852E-2</v>
      </c>
      <c r="K77" s="54">
        <f t="shared" si="20"/>
        <v>0.11569940808714184</v>
      </c>
      <c r="L77" s="54">
        <f t="shared" si="20"/>
        <v>0.10401502959019951</v>
      </c>
      <c r="M77" s="54">
        <f t="shared" si="20"/>
        <v>9.367324023125799E-2</v>
      </c>
      <c r="N77" s="54">
        <f t="shared" si="20"/>
        <v>0.12830915506197113</v>
      </c>
      <c r="O77" s="54">
        <f t="shared" si="20"/>
        <v>0.16081212811534776</v>
      </c>
      <c r="P77" s="54">
        <f t="shared" si="20"/>
        <v>9.2531041317884408E-2</v>
      </c>
      <c r="Q77" s="54">
        <f t="shared" si="20"/>
        <v>0.17134380533760765</v>
      </c>
      <c r="R77" s="54">
        <f t="shared" si="20"/>
        <v>7.0451333967768343E-2</v>
      </c>
      <c r="S77" s="54">
        <f t="shared" si="20"/>
        <v>8.3817754761196017E-2</v>
      </c>
      <c r="T77" s="54">
        <f t="shared" si="20"/>
        <v>8.4270450315415912E-2</v>
      </c>
      <c r="U77" s="54">
        <f t="shared" si="20"/>
        <v>0.12140191819578901</v>
      </c>
      <c r="V77" s="54">
        <f t="shared" si="20"/>
        <v>0.10112528180157029</v>
      </c>
      <c r="W77" s="54">
        <f t="shared" si="20"/>
        <v>9.4519077534627807E-2</v>
      </c>
      <c r="X77" s="54">
        <f t="shared" si="20"/>
        <v>8.7085405684288089E-2</v>
      </c>
      <c r="Y77" s="54">
        <f t="shared" si="20"/>
        <v>0.1121378745107474</v>
      </c>
      <c r="Z77" s="54">
        <f t="shared" si="20"/>
        <v>4.4839679554084785E-2</v>
      </c>
      <c r="AA77" s="54">
        <f t="shared" si="20"/>
        <v>0.11521133743122682</v>
      </c>
      <c r="AB77" s="54">
        <f t="shared" ref="AB77:AD77" si="21">STDEV(AB12,AB21,AB42,AB45,AB63)</f>
        <v>0.13191593229474977</v>
      </c>
      <c r="AC77" s="54">
        <f t="shared" si="21"/>
        <v>6.9437513304603501E-2</v>
      </c>
      <c r="AD77" s="54">
        <f t="shared" si="21"/>
        <v>7.528869530842576E-2</v>
      </c>
      <c r="AE77" s="54">
        <f t="shared" ref="AE77:AG77" si="22">STDEV(AE12,AE21,AE42,AE45,AE63)</f>
        <v>9.9410380372660437E-2</v>
      </c>
      <c r="AF77" s="54">
        <f t="shared" ref="AF77" si="23">STDEV(AF12,AF21,AF42,AF45,AF63)</f>
        <v>0.10427416114134878</v>
      </c>
      <c r="AG77" s="54">
        <f t="shared" si="22"/>
        <v>8.680054966480924E-2</v>
      </c>
      <c r="AH77" s="54"/>
      <c r="AI77" s="15"/>
      <c r="AJ77" s="43"/>
      <c r="AK77" s="43"/>
      <c r="AP77" s="43"/>
    </row>
    <row r="78" spans="1:42" ht="13.2" x14ac:dyDescent="0.25">
      <c r="A78" s="2" t="s">
        <v>71</v>
      </c>
      <c r="G78" s="52">
        <f>AVERAGE(G3,G6,G9,G18,G51,G54,G57,G60)</f>
        <v>0.291167275</v>
      </c>
      <c r="H78" s="52">
        <f t="shared" ref="H78:AA78" si="24">AVERAGE(H3,H6,H9,H18,H51,H54,H57,H60)</f>
        <v>0.39264179999999999</v>
      </c>
      <c r="I78" s="52">
        <f t="shared" si="24"/>
        <v>0.45242386666666662</v>
      </c>
      <c r="J78" s="52">
        <f t="shared" si="24"/>
        <v>0.34359225714285718</v>
      </c>
      <c r="K78" s="52">
        <f t="shared" si="24"/>
        <v>0.36613234285714286</v>
      </c>
      <c r="L78" s="52">
        <f t="shared" si="24"/>
        <v>0.37047862500000006</v>
      </c>
      <c r="M78" s="52">
        <f t="shared" si="24"/>
        <v>0.43916309999999997</v>
      </c>
      <c r="N78" s="52">
        <f t="shared" si="24"/>
        <v>0.49400018750000002</v>
      </c>
      <c r="O78" s="52">
        <f t="shared" si="24"/>
        <v>0.34004110000000004</v>
      </c>
      <c r="P78" s="52">
        <f t="shared" si="24"/>
        <v>0.40881460000000003</v>
      </c>
      <c r="Q78" s="52">
        <f t="shared" si="24"/>
        <v>0.43978331250000002</v>
      </c>
      <c r="R78" s="52">
        <f t="shared" si="24"/>
        <v>0.47699672857142855</v>
      </c>
      <c r="S78" s="52">
        <f t="shared" si="24"/>
        <v>0.36487653749999999</v>
      </c>
      <c r="T78" s="52">
        <f t="shared" si="24"/>
        <v>0.40797041250000005</v>
      </c>
      <c r="U78" s="52">
        <f t="shared" si="24"/>
        <v>0.42800875714285708</v>
      </c>
      <c r="V78" s="52">
        <f t="shared" si="24"/>
        <v>0.39780465000000004</v>
      </c>
      <c r="W78" s="52">
        <f t="shared" si="24"/>
        <v>0.44416174285714283</v>
      </c>
      <c r="X78" s="52">
        <f t="shared" si="24"/>
        <v>0.47423745</v>
      </c>
      <c r="Y78" s="52">
        <f t="shared" si="24"/>
        <v>0.43124342499999996</v>
      </c>
      <c r="Z78" s="52">
        <f t="shared" si="24"/>
        <v>0.41319127499999997</v>
      </c>
      <c r="AA78" s="52">
        <f t="shared" si="24"/>
        <v>0.49397338571428573</v>
      </c>
      <c r="AB78" s="52">
        <f t="shared" ref="AB78:AD78" si="25">AVERAGE(AB3,AB6,AB9,AB18,AB51,AB54,AB57,AB60)</f>
        <v>0.39554919999999999</v>
      </c>
      <c r="AC78" s="52">
        <f t="shared" si="25"/>
        <v>0.49697160000000001</v>
      </c>
      <c r="AD78" s="52">
        <f t="shared" si="25"/>
        <v>0.51905669999999993</v>
      </c>
      <c r="AE78" s="52">
        <f t="shared" ref="AE78:AG78" si="26">AVERAGE(AE3,AE6,AE9,AE18,AE51,AE54,AE57,AE60)</f>
        <v>0.35679715000000001</v>
      </c>
      <c r="AF78" s="52">
        <f t="shared" ref="AF78" si="27">AVERAGE(AF3,AF6,AF9,AF18,AF51,AF54,AF57,AF60)</f>
        <v>0.46734907499999995</v>
      </c>
      <c r="AG78" s="52">
        <f t="shared" si="26"/>
        <v>0.4953160857142857</v>
      </c>
      <c r="AH78" s="52"/>
      <c r="AI78" s="15"/>
      <c r="AJ78" s="43"/>
      <c r="AK78" s="43"/>
      <c r="AP78" s="43"/>
    </row>
    <row r="79" spans="1:42" ht="13.2" x14ac:dyDescent="0.25">
      <c r="A79" s="2" t="s">
        <v>66</v>
      </c>
      <c r="G79" s="54">
        <f>STDEV(G3,G6,G9,G18,G51,G54,G57,G60)</f>
        <v>0.10128417826127702</v>
      </c>
      <c r="H79" s="54">
        <f t="shared" ref="H79:AA79" si="28">STDEV(H3,H6,H9,H18,H51,H54,H57,H60)</f>
        <v>0.10277419568601177</v>
      </c>
      <c r="I79" s="54">
        <f t="shared" si="28"/>
        <v>0.12589035603536408</v>
      </c>
      <c r="J79" s="54">
        <f t="shared" si="28"/>
        <v>0.14123437332057726</v>
      </c>
      <c r="K79" s="54">
        <f t="shared" si="28"/>
        <v>0.13992134686278643</v>
      </c>
      <c r="L79" s="54">
        <f t="shared" si="28"/>
        <v>0.15976200939145818</v>
      </c>
      <c r="M79" s="54">
        <f t="shared" si="28"/>
        <v>9.5698270277854949E-2</v>
      </c>
      <c r="N79" s="54">
        <f t="shared" si="28"/>
        <v>0.14027791503574441</v>
      </c>
      <c r="O79" s="54">
        <f t="shared" si="28"/>
        <v>0.15059334574154767</v>
      </c>
      <c r="P79" s="54">
        <f t="shared" si="28"/>
        <v>0.1461180540786603</v>
      </c>
      <c r="Q79" s="54">
        <f t="shared" si="28"/>
        <v>0.14480624666767106</v>
      </c>
      <c r="R79" s="54">
        <f t="shared" si="28"/>
        <v>0.12171881312502907</v>
      </c>
      <c r="S79" s="54">
        <f t="shared" si="28"/>
        <v>0.12298069137671204</v>
      </c>
      <c r="T79" s="54">
        <f t="shared" si="28"/>
        <v>0.16227707531775409</v>
      </c>
      <c r="U79" s="54">
        <f t="shared" si="28"/>
        <v>0.15708519413431762</v>
      </c>
      <c r="V79" s="54">
        <f t="shared" si="28"/>
        <v>9.6644083383293999E-2</v>
      </c>
      <c r="W79" s="54">
        <f t="shared" si="28"/>
        <v>0.11442248848346875</v>
      </c>
      <c r="X79" s="54">
        <f t="shared" si="28"/>
        <v>0.12712188586601217</v>
      </c>
      <c r="Y79" s="54">
        <f t="shared" si="28"/>
        <v>7.3458481265692793E-2</v>
      </c>
      <c r="Z79" s="54">
        <f t="shared" si="28"/>
        <v>0.15669960064312091</v>
      </c>
      <c r="AA79" s="54">
        <f t="shared" si="28"/>
        <v>0.12573303515270551</v>
      </c>
      <c r="AB79" s="54">
        <f t="shared" ref="AB79:AD79" si="29">STDEV(AB3,AB6,AB9,AB18,AB51,AB54,AB57,AB60)</f>
        <v>0.11478317892880854</v>
      </c>
      <c r="AC79" s="54">
        <f t="shared" si="29"/>
        <v>0.14408818415283062</v>
      </c>
      <c r="AD79" s="54">
        <f t="shared" si="29"/>
        <v>0.13030125442224838</v>
      </c>
      <c r="AE79" s="54">
        <f t="shared" ref="AE79:AG79" si="30">STDEV(AE3,AE6,AE9,AE18,AE51,AE54,AE57,AE60)</f>
        <v>0.11808389914185094</v>
      </c>
      <c r="AF79" s="54">
        <f t="shared" ref="AF79" si="31">STDEV(AF3,AF6,AF9,AF18,AF51,AF54,AF57,AF60)</f>
        <v>8.8497089143053848E-2</v>
      </c>
      <c r="AG79" s="54">
        <f t="shared" si="30"/>
        <v>8.7147092707395762E-2</v>
      </c>
      <c r="AH79" s="54"/>
      <c r="AI79" s="15"/>
      <c r="AJ79" s="43"/>
      <c r="AK79" s="43"/>
      <c r="AP79" s="43"/>
    </row>
    <row r="80" spans="1:42" ht="13.2" x14ac:dyDescent="0.25">
      <c r="A80" s="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5"/>
      <c r="AJ80" s="43"/>
      <c r="AK80" s="43"/>
      <c r="AP80" s="43"/>
    </row>
    <row r="81" spans="1:42" ht="13.2" x14ac:dyDescent="0.25">
      <c r="A81" s="2" t="s">
        <v>72</v>
      </c>
      <c r="G81" s="52">
        <f>AVERAGE(G15,G24,G27,G30,G51,G63)</f>
        <v>0.36142596666666665</v>
      </c>
      <c r="H81" s="52">
        <f t="shared" ref="H81:AA81" si="32">AVERAGE(H15,H24,H27,H30,H51,H63)</f>
        <v>0.40263559999999998</v>
      </c>
      <c r="I81" s="52">
        <f t="shared" si="32"/>
        <v>0.44057780000000002</v>
      </c>
      <c r="J81" s="52">
        <f t="shared" si="32"/>
        <v>0.41376218333333337</v>
      </c>
      <c r="K81" s="52">
        <f t="shared" si="32"/>
        <v>0.36311523333333334</v>
      </c>
      <c r="L81" s="52">
        <f t="shared" si="32"/>
        <v>0.39113166666666666</v>
      </c>
      <c r="M81" s="52">
        <f t="shared" si="32"/>
        <v>0.44944800000000001</v>
      </c>
      <c r="N81" s="52">
        <f t="shared" si="32"/>
        <v>0.42229955000000002</v>
      </c>
      <c r="O81" s="52">
        <f t="shared" si="32"/>
        <v>0.3419513666666667</v>
      </c>
      <c r="P81" s="52">
        <f t="shared" si="32"/>
        <v>0.46996663333333338</v>
      </c>
      <c r="Q81" s="52">
        <f t="shared" si="32"/>
        <v>0.40522746666666665</v>
      </c>
      <c r="R81" s="52">
        <f t="shared" si="32"/>
        <v>0.41599563333333339</v>
      </c>
      <c r="S81" s="52">
        <f t="shared" si="32"/>
        <v>0.37941548333333336</v>
      </c>
      <c r="T81" s="52">
        <f t="shared" si="32"/>
        <v>0.39762318333333341</v>
      </c>
      <c r="U81" s="52">
        <f t="shared" si="32"/>
        <v>0.48543897999999996</v>
      </c>
      <c r="V81" s="52">
        <f t="shared" si="32"/>
        <v>0.32624251666666665</v>
      </c>
      <c r="W81" s="52">
        <f t="shared" si="32"/>
        <v>0.37904146</v>
      </c>
      <c r="X81" s="52">
        <f t="shared" si="32"/>
        <v>0.39942146666666667</v>
      </c>
      <c r="Y81" s="52">
        <f t="shared" si="32"/>
        <v>0.39811513333333332</v>
      </c>
      <c r="Z81" s="52">
        <f t="shared" si="32"/>
        <v>0.3718736333333334</v>
      </c>
      <c r="AA81" s="52">
        <f t="shared" si="32"/>
        <v>0.47357818333333329</v>
      </c>
      <c r="AB81" s="52">
        <f t="shared" ref="AB81:AD81" si="33">AVERAGE(AB15,AB24,AB27,AB30,AB51,AB63)</f>
        <v>0.33893065</v>
      </c>
      <c r="AC81" s="52">
        <f t="shared" si="33"/>
        <v>0.45021824999999999</v>
      </c>
      <c r="AD81" s="52">
        <f t="shared" si="33"/>
        <v>0.46293373333333337</v>
      </c>
      <c r="AE81" s="52">
        <f t="shared" ref="AE81:AG81" si="34">AVERAGE(AE15,AE24,AE27,AE30,AE51,AE63)</f>
        <v>0.4036751666666667</v>
      </c>
      <c r="AF81" s="52">
        <f t="shared" ref="AF81" si="35">AVERAGE(AF15,AF24,AF27,AF30,AF51,AF63)</f>
        <v>0.3557093833333333</v>
      </c>
      <c r="AG81" s="52">
        <f t="shared" si="34"/>
        <v>0.42475018333333331</v>
      </c>
      <c r="AH81" s="52"/>
      <c r="AI81" s="15"/>
      <c r="AJ81" s="43"/>
      <c r="AK81" s="43"/>
      <c r="AP81" s="43"/>
    </row>
    <row r="82" spans="1:42" ht="13.2" x14ac:dyDescent="0.25">
      <c r="A82" s="2" t="s">
        <v>66</v>
      </c>
      <c r="G82" s="54">
        <f>STDEV(G15,G24,G27,G30,G51,G63)</f>
        <v>0.12448712117445186</v>
      </c>
      <c r="H82" s="54">
        <f t="shared" ref="H82:AA82" si="36">STDEV(H15,H24,H27,H30,H51,H63)</f>
        <v>0.1851103627940911</v>
      </c>
      <c r="I82" s="54">
        <f t="shared" si="36"/>
        <v>0.10912156740650315</v>
      </c>
      <c r="J82" s="54">
        <f t="shared" si="36"/>
        <v>0.13614229602423211</v>
      </c>
      <c r="K82" s="54">
        <f t="shared" si="36"/>
        <v>0.1191163600630521</v>
      </c>
      <c r="L82" s="54">
        <f t="shared" si="36"/>
        <v>0.22109431440291416</v>
      </c>
      <c r="M82" s="54">
        <f t="shared" si="36"/>
        <v>0.13633540173405065</v>
      </c>
      <c r="N82" s="54">
        <f t="shared" si="36"/>
        <v>9.0749776320886502E-2</v>
      </c>
      <c r="O82" s="54">
        <f t="shared" si="36"/>
        <v>0.11654784279808279</v>
      </c>
      <c r="P82" s="54">
        <f t="shared" si="36"/>
        <v>0.10480222097951292</v>
      </c>
      <c r="Q82" s="54">
        <f t="shared" si="36"/>
        <v>0.1173320653573553</v>
      </c>
      <c r="R82" s="54">
        <f t="shared" si="36"/>
        <v>7.2728028186212879E-2</v>
      </c>
      <c r="S82" s="54">
        <f t="shared" si="36"/>
        <v>0.11025628903855625</v>
      </c>
      <c r="T82" s="54">
        <f t="shared" si="36"/>
        <v>0.12911844813467049</v>
      </c>
      <c r="U82" s="54">
        <f t="shared" si="36"/>
        <v>8.9175969670292801E-2</v>
      </c>
      <c r="V82" s="54">
        <f t="shared" si="36"/>
        <v>0.11465955319133966</v>
      </c>
      <c r="W82" s="54">
        <f t="shared" si="36"/>
        <v>8.1108085697869911E-2</v>
      </c>
      <c r="X82" s="54">
        <f t="shared" si="36"/>
        <v>0.11480055372489557</v>
      </c>
      <c r="Y82" s="54">
        <f t="shared" si="36"/>
        <v>6.6892470301302562E-2</v>
      </c>
      <c r="Z82" s="54">
        <f t="shared" si="36"/>
        <v>0.12183368089999838</v>
      </c>
      <c r="AA82" s="54">
        <f t="shared" si="36"/>
        <v>8.3774367868255067E-2</v>
      </c>
      <c r="AB82" s="54">
        <f t="shared" ref="AB82:AD82" si="37">STDEV(AB15,AB24,AB27,AB30,AB51,AB63)</f>
        <v>0.12034839276790943</v>
      </c>
      <c r="AC82" s="54">
        <f t="shared" si="37"/>
        <v>8.8670172439141159E-2</v>
      </c>
      <c r="AD82" s="54">
        <f t="shared" si="37"/>
        <v>0.13807490818835497</v>
      </c>
      <c r="AE82" s="54">
        <f t="shared" ref="AE82:AG82" si="38">STDEV(AE15,AE24,AE27,AE30,AE51,AE63)</f>
        <v>0.1624252536702919</v>
      </c>
      <c r="AF82" s="54">
        <f t="shared" ref="AF82" si="39">STDEV(AF15,AF24,AF27,AF30,AF51,AF63)</f>
        <v>8.258559363207188E-2</v>
      </c>
      <c r="AG82" s="54">
        <f t="shared" si="38"/>
        <v>0.10789704438909214</v>
      </c>
      <c r="AH82" s="54"/>
      <c r="AI82" s="15"/>
      <c r="AJ82" s="43"/>
      <c r="AK82" s="43"/>
      <c r="AP82" s="43"/>
    </row>
    <row r="83" spans="1:42" ht="13.2" x14ac:dyDescent="0.25">
      <c r="A83" s="2" t="s">
        <v>73</v>
      </c>
      <c r="G83" s="52">
        <f>AVERAGE(G9,G33,G36,G39,G48)</f>
        <v>0.33644127999999995</v>
      </c>
      <c r="H83" s="52">
        <f t="shared" ref="H83:AA83" si="40">AVERAGE(H9,H33,H36,H39,H48)</f>
        <v>0.38844832000000001</v>
      </c>
      <c r="I83" s="52">
        <f t="shared" si="40"/>
        <v>0.46061853999999991</v>
      </c>
      <c r="J83" s="52">
        <f t="shared" si="40"/>
        <v>0.34527298000000001</v>
      </c>
      <c r="K83" s="52">
        <f t="shared" si="40"/>
        <v>0.37020812000000003</v>
      </c>
      <c r="L83" s="52">
        <f t="shared" si="40"/>
        <v>0.37533833999999999</v>
      </c>
      <c r="M83" s="52">
        <f t="shared" si="40"/>
        <v>0.36956482000000002</v>
      </c>
      <c r="N83" s="52">
        <f t="shared" si="40"/>
        <v>0.54730735999999991</v>
      </c>
      <c r="O83" s="52">
        <f t="shared" si="40"/>
        <v>0.34112369999999997</v>
      </c>
      <c r="P83" s="52">
        <f t="shared" si="40"/>
        <v>0.40908300000000003</v>
      </c>
      <c r="Q83" s="52">
        <f t="shared" si="40"/>
        <v>0.39395211999999996</v>
      </c>
      <c r="R83" s="52">
        <f t="shared" si="40"/>
        <v>0.43847182000000001</v>
      </c>
      <c r="S83" s="52">
        <f t="shared" si="40"/>
        <v>0.39796226000000001</v>
      </c>
      <c r="T83" s="52">
        <f t="shared" si="40"/>
        <v>0.45957074000000003</v>
      </c>
      <c r="U83" s="52">
        <f t="shared" si="40"/>
        <v>0.45864132000000002</v>
      </c>
      <c r="V83" s="52">
        <f t="shared" si="40"/>
        <v>0.37515891999999995</v>
      </c>
      <c r="W83" s="52">
        <f t="shared" si="40"/>
        <v>0.38626351999999997</v>
      </c>
      <c r="X83" s="52">
        <f t="shared" si="40"/>
        <v>0.41968011999999993</v>
      </c>
      <c r="Y83" s="52">
        <f t="shared" si="40"/>
        <v>0.44162193999999999</v>
      </c>
      <c r="Z83" s="52">
        <f t="shared" si="40"/>
        <v>0.39694651999999997</v>
      </c>
      <c r="AA83" s="52">
        <f t="shared" si="40"/>
        <v>0.47912588000000006</v>
      </c>
      <c r="AB83" s="52">
        <f t="shared" ref="AB83:AD83" si="41">AVERAGE(AB9,AB33,AB36,AB39,AB48)</f>
        <v>0.39067745999999998</v>
      </c>
      <c r="AC83" s="52">
        <f t="shared" si="41"/>
        <v>0.41545705999999993</v>
      </c>
      <c r="AD83" s="52">
        <f t="shared" si="41"/>
        <v>0.41919630000000002</v>
      </c>
      <c r="AE83" s="52">
        <f t="shared" ref="AE83:AG83" si="42">AVERAGE(AE9,AE33,AE36,AE39,AE48)</f>
        <v>0.36720784000000001</v>
      </c>
      <c r="AF83" s="52">
        <f t="shared" ref="AF83" si="43">AVERAGE(AF9,AF33,AF36,AF39,AF48)</f>
        <v>0.35825337999999995</v>
      </c>
      <c r="AG83" s="52">
        <f t="shared" si="42"/>
        <v>0.45509354000000002</v>
      </c>
      <c r="AH83" s="52"/>
      <c r="AI83" s="15"/>
      <c r="AJ83" s="43"/>
      <c r="AK83" s="43"/>
      <c r="AP83" s="43"/>
    </row>
    <row r="84" spans="1:42" ht="13.2" x14ac:dyDescent="0.25">
      <c r="A84" s="2" t="s">
        <v>66</v>
      </c>
      <c r="G84" s="54">
        <f>STDEV(G9,G33,G36,G39,G48)</f>
        <v>0.13622442304330745</v>
      </c>
      <c r="H84" s="54">
        <f t="shared" ref="H84:AA84" si="44">STDEV(H9,H33,H36,H39,H48)</f>
        <v>0.12204489744975823</v>
      </c>
      <c r="I84" s="54">
        <f t="shared" si="44"/>
        <v>8.584768819574054E-2</v>
      </c>
      <c r="J84" s="54">
        <f t="shared" si="44"/>
        <v>9.7108590349448368E-2</v>
      </c>
      <c r="K84" s="54">
        <f t="shared" si="44"/>
        <v>0.10718694290274818</v>
      </c>
      <c r="L84" s="54">
        <f t="shared" si="44"/>
        <v>5.5409317515495639E-2</v>
      </c>
      <c r="M84" s="54">
        <f t="shared" si="44"/>
        <v>0.13676025734981279</v>
      </c>
      <c r="N84" s="54">
        <f t="shared" si="44"/>
        <v>0.10052492354860569</v>
      </c>
      <c r="O84" s="54">
        <f t="shared" si="44"/>
        <v>0.11728541003865325</v>
      </c>
      <c r="P84" s="54">
        <f t="shared" si="44"/>
        <v>5.2778512788507224E-2</v>
      </c>
      <c r="Q84" s="54">
        <f t="shared" si="44"/>
        <v>0.11360302513173695</v>
      </c>
      <c r="R84" s="54">
        <f t="shared" si="44"/>
        <v>0.15377221032614133</v>
      </c>
      <c r="S84" s="54">
        <f t="shared" si="44"/>
        <v>3.2908811007357881E-2</v>
      </c>
      <c r="T84" s="54">
        <f t="shared" si="44"/>
        <v>7.4142468558701116E-2</v>
      </c>
      <c r="U84" s="54">
        <f t="shared" si="44"/>
        <v>7.6943204427272469E-2</v>
      </c>
      <c r="V84" s="54">
        <f t="shared" si="44"/>
        <v>7.8908479018651778E-2</v>
      </c>
      <c r="W84" s="54">
        <f t="shared" si="44"/>
        <v>9.9886174572320269E-2</v>
      </c>
      <c r="X84" s="54">
        <f t="shared" si="44"/>
        <v>0.10089650817710233</v>
      </c>
      <c r="Y84" s="54">
        <f t="shared" si="44"/>
        <v>5.620860707839085E-2</v>
      </c>
      <c r="Z84" s="54">
        <f t="shared" si="44"/>
        <v>7.1574554586368341E-2</v>
      </c>
      <c r="AA84" s="54">
        <f t="shared" si="44"/>
        <v>0.12513732567276631</v>
      </c>
      <c r="AB84" s="54">
        <f t="shared" ref="AB84:AD84" si="45">STDEV(AB9,AB33,AB36,AB39,AB48)</f>
        <v>8.7418643567651E-2</v>
      </c>
      <c r="AC84" s="54">
        <f t="shared" si="45"/>
        <v>7.4377464800623794E-2</v>
      </c>
      <c r="AD84" s="54">
        <f t="shared" si="45"/>
        <v>0.13378168948507099</v>
      </c>
      <c r="AE84" s="54">
        <f t="shared" ref="AE84:AG84" si="46">STDEV(AE9,AE33,AE36,AE39,AE48)</f>
        <v>5.5187997903964399E-2</v>
      </c>
      <c r="AF84" s="54">
        <f t="shared" ref="AF84" si="47">STDEV(AF9,AF33,AF36,AF39,AF48)</f>
        <v>0.15829115396424404</v>
      </c>
      <c r="AG84" s="54">
        <f t="shared" si="46"/>
        <v>8.6990596977822673E-2</v>
      </c>
      <c r="AH84" s="54"/>
      <c r="AI84" s="15"/>
      <c r="AJ84" s="43"/>
      <c r="AK84" s="43"/>
      <c r="AP84" s="43"/>
    </row>
    <row r="85" spans="1:42" ht="13.2" x14ac:dyDescent="0.25">
      <c r="A85" s="2" t="s">
        <v>74</v>
      </c>
      <c r="G85" s="52">
        <f>AVERAGE(G3,G6,G12,G18,G21,G42,G45,G54,G57,G60)</f>
        <v>0.36027347000000004</v>
      </c>
      <c r="H85" s="52">
        <f t="shared" ref="H85:AA85" si="48">AVERAGE(H3,H6,H12,H18,H21,H42,H45,H54,H57,H60)</f>
        <v>0.41857985555555566</v>
      </c>
      <c r="I85" s="52">
        <f t="shared" si="48"/>
        <v>0.37912563749999995</v>
      </c>
      <c r="J85" s="52">
        <f t="shared" si="48"/>
        <v>0.36623256666666665</v>
      </c>
      <c r="K85" s="52">
        <f t="shared" si="48"/>
        <v>0.34458114444444443</v>
      </c>
      <c r="L85" s="52">
        <f t="shared" si="48"/>
        <v>0.42484626666666664</v>
      </c>
      <c r="M85" s="52">
        <f t="shared" si="48"/>
        <v>0.39630003999999996</v>
      </c>
      <c r="N85" s="52">
        <f t="shared" si="48"/>
        <v>0.46771881999999998</v>
      </c>
      <c r="O85" s="52">
        <f t="shared" si="48"/>
        <v>0.32264274444444446</v>
      </c>
      <c r="P85" s="52">
        <f t="shared" si="48"/>
        <v>0.32253874000000005</v>
      </c>
      <c r="Q85" s="52">
        <f t="shared" si="48"/>
        <v>0.41210390000000008</v>
      </c>
      <c r="R85" s="52">
        <f t="shared" si="48"/>
        <v>0.46535034444444445</v>
      </c>
      <c r="S85" s="52">
        <f t="shared" si="48"/>
        <v>0.33842795999999997</v>
      </c>
      <c r="T85" s="52">
        <f t="shared" si="48"/>
        <v>0.38128894000000002</v>
      </c>
      <c r="U85" s="52">
        <f t="shared" si="48"/>
        <v>0.43055263999999999</v>
      </c>
      <c r="V85" s="52">
        <f t="shared" si="48"/>
        <v>0.39242689000000003</v>
      </c>
      <c r="W85" s="52">
        <f t="shared" si="48"/>
        <v>0.39382758000000001</v>
      </c>
      <c r="X85" s="52">
        <f t="shared" si="48"/>
        <v>0.45267957000000003</v>
      </c>
      <c r="Y85" s="52">
        <f t="shared" si="48"/>
        <v>0.46057738999999998</v>
      </c>
      <c r="Z85" s="52">
        <f t="shared" si="48"/>
        <v>0.40488277000000006</v>
      </c>
      <c r="AA85" s="52">
        <f t="shared" si="48"/>
        <v>0.43573313333333336</v>
      </c>
      <c r="AB85" s="52">
        <f t="shared" ref="AB85:AD85" si="49">AVERAGE(AB3,AB6,AB12,AB18,AB21,AB42,AB45,AB54,AB57,AB60)</f>
        <v>0.38207709999999995</v>
      </c>
      <c r="AC85" s="52">
        <f t="shared" si="49"/>
        <v>0.45756841111111118</v>
      </c>
      <c r="AD85" s="52">
        <f t="shared" si="49"/>
        <v>0.44653391999999997</v>
      </c>
      <c r="AE85" s="52">
        <f t="shared" ref="AE85:AG85" si="50">AVERAGE(AE3,AE6,AE12,AE18,AE21,AE42,AE45,AE54,AE57,AE60)</f>
        <v>0.37444105999999999</v>
      </c>
      <c r="AF85" s="52">
        <f t="shared" ref="AF85" si="51">AVERAGE(AF3,AF6,AF12,AF18,AF21,AF42,AF45,AF54,AF57,AF60)</f>
        <v>0.44472809000000002</v>
      </c>
      <c r="AG85" s="52">
        <f t="shared" si="50"/>
        <v>0.45629853333333337</v>
      </c>
      <c r="AH85" s="52"/>
      <c r="AI85" s="15"/>
      <c r="AJ85" s="43"/>
      <c r="AK85" s="43"/>
      <c r="AP85" s="43"/>
    </row>
    <row r="86" spans="1:42" ht="13.2" x14ac:dyDescent="0.25">
      <c r="A86" s="2" t="s">
        <v>66</v>
      </c>
      <c r="G86" s="54">
        <f>STDEV(G3,G6,G12,G18,G21,G42,G45,G54,G57,G60)</f>
        <v>8.2956041965101132E-2</v>
      </c>
      <c r="H86" s="54">
        <f t="shared" ref="H86:AA86" si="52">STDEV(H3,H6,H12,H18,H21,H42,H45,H54,H57,H60)</f>
        <v>0.11505919917441486</v>
      </c>
      <c r="I86" s="54">
        <f t="shared" si="52"/>
        <v>0.15085099734139706</v>
      </c>
      <c r="J86" s="54">
        <f t="shared" si="52"/>
        <v>0.11825575747455175</v>
      </c>
      <c r="K86" s="54">
        <f t="shared" si="52"/>
        <v>0.12173568252992956</v>
      </c>
      <c r="L86" s="54">
        <f t="shared" si="52"/>
        <v>0.1224945814630183</v>
      </c>
      <c r="M86" s="54">
        <f t="shared" si="52"/>
        <v>0.10261700856680868</v>
      </c>
      <c r="N86" s="54">
        <f t="shared" si="52"/>
        <v>0.13505622788302993</v>
      </c>
      <c r="O86" s="54">
        <f t="shared" si="52"/>
        <v>0.1608244686008484</v>
      </c>
      <c r="P86" s="54">
        <f t="shared" si="52"/>
        <v>0.11743622196014125</v>
      </c>
      <c r="Q86" s="54">
        <f t="shared" si="52"/>
        <v>0.16673848202728853</v>
      </c>
      <c r="R86" s="54">
        <f t="shared" si="52"/>
        <v>0.11714251760701695</v>
      </c>
      <c r="S86" s="54">
        <f t="shared" si="52"/>
        <v>0.12221726265305122</v>
      </c>
      <c r="T86" s="54">
        <f t="shared" si="52"/>
        <v>0.15419077667593906</v>
      </c>
      <c r="U86" s="54">
        <f t="shared" si="52"/>
        <v>0.14885571749683718</v>
      </c>
      <c r="V86" s="54">
        <f t="shared" si="52"/>
        <v>9.6204988783908915E-2</v>
      </c>
      <c r="W86" s="54">
        <f t="shared" si="52"/>
        <v>0.12994490361246527</v>
      </c>
      <c r="X86" s="54">
        <f t="shared" si="52"/>
        <v>0.12602457800509531</v>
      </c>
      <c r="Y86" s="54">
        <f t="shared" si="52"/>
        <v>9.4032919884881327E-2</v>
      </c>
      <c r="Z86" s="54">
        <f t="shared" si="52"/>
        <v>0.1224397573506982</v>
      </c>
      <c r="AA86" s="54">
        <f t="shared" si="52"/>
        <v>0.13297690260277345</v>
      </c>
      <c r="AB86" s="54">
        <f t="shared" ref="AB86:AD86" si="53">STDEV(AB3,AB6,AB12,AB18,AB21,AB42,AB45,AB54,AB57,AB60)</f>
        <v>0.11596424461095277</v>
      </c>
      <c r="AC86" s="54">
        <f t="shared" si="53"/>
        <v>0.12736175003410985</v>
      </c>
      <c r="AD86" s="54">
        <f t="shared" si="53"/>
        <v>0.12773225152345297</v>
      </c>
      <c r="AE86" s="54">
        <f t="shared" ref="AE86:AG86" si="54">STDEV(AE3,AE6,AE12,AE18,AE21,AE42,AE45,AE54,AE57,AE60)</f>
        <v>6.6346899205651594E-2</v>
      </c>
      <c r="AF86" s="54">
        <f t="shared" ref="AF86" si="55">STDEV(AF3,AF6,AF12,AF18,AF21,AF42,AF45,AF54,AF57,AF60)</f>
        <v>0.10751210052301025</v>
      </c>
      <c r="AG86" s="54">
        <f t="shared" si="54"/>
        <v>8.1794849317469165E-2</v>
      </c>
      <c r="AH86" s="54"/>
      <c r="AI86" s="15"/>
      <c r="AJ86" s="43"/>
      <c r="AK86" s="43"/>
      <c r="AP86" s="43"/>
    </row>
    <row r="87" spans="1:42" ht="13.2" x14ac:dyDescent="0.25">
      <c r="A87" s="16"/>
      <c r="E87" s="11"/>
      <c r="F87" s="11"/>
      <c r="G87" s="15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43"/>
      <c r="AK87" s="43"/>
      <c r="AP87" s="43"/>
    </row>
    <row r="88" spans="1:42" ht="13.2" x14ac:dyDescent="0.25">
      <c r="A88" s="16"/>
      <c r="E88" s="11"/>
      <c r="F88" s="11"/>
      <c r="G88" s="15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43"/>
      <c r="AK88" s="43"/>
      <c r="AP88" s="43"/>
    </row>
  </sheetData>
  <phoneticPr fontId="4" type="noConversion"/>
  <conditionalFormatting sqref="G3:AG88">
    <cfRule type="cellIs" dxfId="3" priority="1" operator="greaterThan">
      <formula>0.95</formula>
    </cfRule>
    <cfRule type="cellIs" dxfId="2" priority="2" operator="lessThan">
      <formula>0.05</formula>
    </cfRule>
  </conditionalFormatting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94"/>
  <sheetViews>
    <sheetView zoomScaleNormal="100" workbookViewId="0">
      <pane xSplit="4" ySplit="2" topLeftCell="E3" activePane="bottomRight" state="frozen"/>
      <selection pane="topRight" activeCell="F1" sqref="F1"/>
      <selection pane="bottomLeft" activeCell="A3" sqref="A3"/>
      <selection pane="bottomRight" activeCell="E4" sqref="E4"/>
    </sheetView>
  </sheetViews>
  <sheetFormatPr defaultColWidth="9.125" defaultRowHeight="11.4" x14ac:dyDescent="0.2"/>
  <cols>
    <col min="1" max="1" width="15" style="13" customWidth="1"/>
    <col min="2" max="2" width="1.75" style="13" customWidth="1"/>
    <col min="3" max="4" width="2.625" style="40" customWidth="1"/>
    <col min="5" max="6" width="5.75" style="41" customWidth="1"/>
    <col min="7" max="7" width="5.75" style="12" customWidth="1"/>
    <col min="8" max="31" width="5.75" style="13" customWidth="1"/>
    <col min="32" max="33" width="6.125" style="13" customWidth="1"/>
    <col min="34" max="35" width="2.875" style="13" customWidth="1"/>
    <col min="36" max="37" width="7.75" style="13" customWidth="1"/>
    <col min="38" max="38" width="3" style="13" customWidth="1"/>
    <col min="39" max="39" width="9.25" style="64" customWidth="1"/>
    <col min="40" max="40" width="7.375" style="12" customWidth="1"/>
    <col min="41" max="43" width="18.375" style="13" customWidth="1"/>
    <col min="44" max="44" width="18.25" style="13" customWidth="1"/>
    <col min="45" max="16384" width="9.125" style="13"/>
  </cols>
  <sheetData>
    <row r="1" spans="1:44" ht="12" x14ac:dyDescent="0.25">
      <c r="A1" s="8" t="s">
        <v>60</v>
      </c>
      <c r="B1" s="9"/>
      <c r="C1" s="10"/>
      <c r="D1" s="10"/>
      <c r="F1" s="11"/>
      <c r="G1" s="119" t="s">
        <v>82</v>
      </c>
    </row>
    <row r="2" spans="1:44" s="74" customFormat="1" ht="17.399999999999999" x14ac:dyDescent="0.25">
      <c r="A2" s="74" t="s">
        <v>21</v>
      </c>
      <c r="B2" s="75"/>
      <c r="C2" s="76" t="s">
        <v>42</v>
      </c>
      <c r="D2" s="76" t="s">
        <v>49</v>
      </c>
      <c r="E2" s="77">
        <v>1994</v>
      </c>
      <c r="F2" s="77">
        <v>1995</v>
      </c>
      <c r="G2" s="78">
        <v>1996</v>
      </c>
      <c r="H2" s="78">
        <v>1997</v>
      </c>
      <c r="I2" s="78">
        <v>1998</v>
      </c>
      <c r="J2" s="78">
        <v>1999</v>
      </c>
      <c r="K2" s="78">
        <v>2000</v>
      </c>
      <c r="L2" s="78">
        <v>2001</v>
      </c>
      <c r="M2" s="78">
        <v>2002</v>
      </c>
      <c r="N2" s="78">
        <v>2003</v>
      </c>
      <c r="O2" s="78">
        <v>2004</v>
      </c>
      <c r="P2" s="78">
        <v>2005</v>
      </c>
      <c r="Q2" s="78">
        <v>2006</v>
      </c>
      <c r="R2" s="78">
        <v>2007</v>
      </c>
      <c r="S2" s="78">
        <v>2008</v>
      </c>
      <c r="T2" s="78">
        <v>2009</v>
      </c>
      <c r="U2" s="78">
        <v>2010</v>
      </c>
      <c r="V2" s="78">
        <v>2011</v>
      </c>
      <c r="W2" s="78">
        <v>2012</v>
      </c>
      <c r="X2" s="78">
        <v>2013</v>
      </c>
      <c r="Y2" s="78">
        <v>2014</v>
      </c>
      <c r="Z2" s="78">
        <v>2015</v>
      </c>
      <c r="AA2" s="78">
        <v>2016</v>
      </c>
      <c r="AB2" s="78">
        <v>2017</v>
      </c>
      <c r="AC2" s="78">
        <v>2018</v>
      </c>
      <c r="AD2" s="78">
        <v>2019</v>
      </c>
      <c r="AE2" s="78">
        <v>2020</v>
      </c>
      <c r="AF2" s="78">
        <v>2021</v>
      </c>
      <c r="AG2" s="78">
        <v>2022</v>
      </c>
      <c r="AH2" s="78"/>
      <c r="AI2" s="78"/>
      <c r="AJ2" s="78" t="s">
        <v>80</v>
      </c>
      <c r="AK2" s="79" t="s">
        <v>81</v>
      </c>
      <c r="AM2" s="82" t="s">
        <v>68</v>
      </c>
      <c r="AN2" s="81" t="s">
        <v>41</v>
      </c>
      <c r="AO2" s="83"/>
      <c r="AP2" s="83"/>
      <c r="AQ2" s="83"/>
      <c r="AR2" s="83"/>
    </row>
    <row r="3" spans="1:44" s="37" customFormat="1" x14ac:dyDescent="0.2">
      <c r="A3" s="37" t="s">
        <v>48</v>
      </c>
      <c r="B3" s="34" t="s">
        <v>54</v>
      </c>
      <c r="C3" s="35" t="s">
        <v>45</v>
      </c>
      <c r="D3" s="35" t="s">
        <v>47</v>
      </c>
      <c r="E3" s="19"/>
      <c r="F3" s="19">
        <v>0.1192006</v>
      </c>
      <c r="G3" s="20"/>
      <c r="H3" s="20"/>
      <c r="I3" s="20"/>
      <c r="J3" s="20">
        <v>6.2277399999999997E-2</v>
      </c>
      <c r="K3" s="20"/>
      <c r="L3" s="20">
        <v>7.6272199999999998E-2</v>
      </c>
      <c r="M3" s="20">
        <v>0.16078509999999999</v>
      </c>
      <c r="N3" s="20"/>
      <c r="O3" s="20"/>
      <c r="P3" s="20"/>
      <c r="Q3" s="20"/>
      <c r="R3" s="20"/>
      <c r="S3" s="20">
        <v>5.6353100000000003E-2</v>
      </c>
      <c r="T3" s="20">
        <v>0.12339020000000001</v>
      </c>
      <c r="U3" s="20">
        <v>8.4557599999999997E-2</v>
      </c>
      <c r="V3" s="20">
        <v>5.6696999999999997E-2</v>
      </c>
      <c r="W3" s="20">
        <v>6.5994499999999998E-2</v>
      </c>
      <c r="X3" s="20">
        <v>0.15292020000000001</v>
      </c>
      <c r="Y3" s="20">
        <v>0.22494720000000001</v>
      </c>
      <c r="Z3" s="20"/>
      <c r="AA3" s="20">
        <v>7.1892200000000003E-2</v>
      </c>
      <c r="AB3" s="20">
        <v>7.1602700000000005E-2</v>
      </c>
      <c r="AC3" s="20"/>
      <c r="AD3" s="20">
        <v>7.3014099999999998E-2</v>
      </c>
      <c r="AE3" s="20">
        <v>6.1682099999999997E-2</v>
      </c>
      <c r="AF3" s="20"/>
      <c r="AG3" s="20"/>
      <c r="AH3" s="20"/>
      <c r="AJ3" s="21">
        <f>AVERAGE(G3:AG3)</f>
        <v>9.5884685714285683E-2</v>
      </c>
      <c r="AK3" s="21">
        <f>STDEV(G3:AG3)</f>
        <v>5.0665707290432495E-2</v>
      </c>
      <c r="AM3" s="56">
        <v>0.53</v>
      </c>
      <c r="AN3" s="58" t="s">
        <v>0</v>
      </c>
    </row>
    <row r="4" spans="1:44" x14ac:dyDescent="0.2">
      <c r="A4" s="23" t="s">
        <v>52</v>
      </c>
      <c r="B4" s="24"/>
      <c r="C4" s="25"/>
      <c r="D4" s="25"/>
      <c r="E4" s="19"/>
      <c r="F4" s="19">
        <v>1.5641599999999999E-2</v>
      </c>
      <c r="G4" s="20"/>
      <c r="H4" s="20"/>
      <c r="I4" s="20"/>
      <c r="J4" s="20">
        <v>8.3884000000000007E-3</v>
      </c>
      <c r="K4" s="20"/>
      <c r="L4" s="20">
        <v>1.0189699999999999E-2</v>
      </c>
      <c r="M4" s="20">
        <v>2.0492799999999999E-2</v>
      </c>
      <c r="N4" s="20"/>
      <c r="O4" s="20"/>
      <c r="P4" s="20"/>
      <c r="Q4" s="20"/>
      <c r="R4" s="20"/>
      <c r="S4" s="20">
        <v>7.6817999999999999E-3</v>
      </c>
      <c r="T4" s="20">
        <v>3.9092799999999997E-2</v>
      </c>
      <c r="U4" s="20">
        <v>2.0662400000000001E-2</v>
      </c>
      <c r="V4" s="20">
        <v>1.39294E-2</v>
      </c>
      <c r="W4" s="20">
        <v>1.6241999999999999E-2</v>
      </c>
      <c r="X4" s="20">
        <v>6.8054100000000006E-2</v>
      </c>
      <c r="Y4" s="20">
        <v>0.1130563</v>
      </c>
      <c r="Z4" s="20"/>
      <c r="AA4" s="20">
        <v>1.7685900000000001E-2</v>
      </c>
      <c r="AB4" s="20">
        <v>2.9547899999999998E-2</v>
      </c>
      <c r="AC4" s="20"/>
      <c r="AD4" s="20">
        <v>2.3091199999999999E-2</v>
      </c>
      <c r="AE4" s="20">
        <v>1.9618300000000002E-2</v>
      </c>
      <c r="AF4" s="20"/>
      <c r="AG4" s="20"/>
      <c r="AH4" s="20"/>
      <c r="AN4" s="59"/>
    </row>
    <row r="5" spans="1:44" x14ac:dyDescent="0.2">
      <c r="A5" s="23" t="s">
        <v>53</v>
      </c>
      <c r="B5" s="24"/>
      <c r="C5" s="25"/>
      <c r="D5" s="25"/>
      <c r="E5" s="19"/>
      <c r="F5" s="19">
        <v>0.5354428</v>
      </c>
      <c r="G5" s="20"/>
      <c r="H5" s="20"/>
      <c r="I5" s="20"/>
      <c r="J5" s="20">
        <v>0.34271400000000002</v>
      </c>
      <c r="K5" s="20"/>
      <c r="L5" s="20">
        <v>0.39841369999999998</v>
      </c>
      <c r="M5" s="20">
        <v>0.63695659999999998</v>
      </c>
      <c r="N5" s="20"/>
      <c r="O5" s="20"/>
      <c r="P5" s="20"/>
      <c r="Q5" s="20"/>
      <c r="R5" s="20"/>
      <c r="S5" s="20">
        <v>0.31538929999999998</v>
      </c>
      <c r="T5" s="20">
        <v>0.3275072</v>
      </c>
      <c r="U5" s="20">
        <v>0.28794419999999998</v>
      </c>
      <c r="V5" s="20">
        <v>0.20365510000000001</v>
      </c>
      <c r="W5" s="20">
        <v>0.23218069999999999</v>
      </c>
      <c r="X5" s="20">
        <v>0.30857600000000002</v>
      </c>
      <c r="Y5" s="20">
        <v>0.397897</v>
      </c>
      <c r="Z5" s="20"/>
      <c r="AA5" s="20">
        <v>0.24996119999999999</v>
      </c>
      <c r="AB5" s="20">
        <v>0.16343289999999999</v>
      </c>
      <c r="AC5" s="20"/>
      <c r="AD5" s="20">
        <v>0.20790049999999999</v>
      </c>
      <c r="AE5" s="20">
        <v>0.17759739999999999</v>
      </c>
      <c r="AF5" s="20"/>
      <c r="AG5" s="20"/>
      <c r="AH5" s="20"/>
      <c r="AN5" s="59"/>
      <c r="AO5" s="37"/>
      <c r="AP5" s="37"/>
      <c r="AQ5" s="37"/>
      <c r="AR5" s="37"/>
    </row>
    <row r="6" spans="1:44" s="73" customFormat="1" x14ac:dyDescent="0.2">
      <c r="A6" s="73" t="s">
        <v>22</v>
      </c>
      <c r="B6" s="84" t="s">
        <v>54</v>
      </c>
      <c r="C6" s="85" t="s">
        <v>45</v>
      </c>
      <c r="D6" s="85" t="s">
        <v>47</v>
      </c>
      <c r="E6" s="86"/>
      <c r="F6" s="86">
        <v>6.9932300000000003E-2</v>
      </c>
      <c r="G6" s="87">
        <v>6.7028699999999997E-2</v>
      </c>
      <c r="H6" s="87">
        <v>8.4339499999999998E-2</v>
      </c>
      <c r="I6" s="87">
        <v>8.2391300000000001E-2</v>
      </c>
      <c r="J6" s="87">
        <v>9.3503199999999995E-2</v>
      </c>
      <c r="K6" s="87">
        <v>0.11721669999999999</v>
      </c>
      <c r="L6" s="87">
        <v>7.8867099999999996E-2</v>
      </c>
      <c r="M6" s="87">
        <v>0.10228810000000001</v>
      </c>
      <c r="N6" s="87"/>
      <c r="O6" s="87">
        <v>0.1070072</v>
      </c>
      <c r="P6" s="87">
        <v>0.14166049999999999</v>
      </c>
      <c r="Q6" s="87">
        <v>0.11094900000000001</v>
      </c>
      <c r="R6" s="87">
        <v>9.6927700000000006E-2</v>
      </c>
      <c r="S6" s="87">
        <v>6.6516400000000003E-2</v>
      </c>
      <c r="T6" s="87">
        <v>0.1079731</v>
      </c>
      <c r="U6" s="87">
        <v>0.117566</v>
      </c>
      <c r="V6" s="87">
        <v>7.9143099999999994E-2</v>
      </c>
      <c r="W6" s="87">
        <v>0.1536891</v>
      </c>
      <c r="X6" s="87">
        <v>0.1460428</v>
      </c>
      <c r="Y6" s="87">
        <v>0.13321189999999999</v>
      </c>
      <c r="Z6" s="87">
        <v>0.13768659999999999</v>
      </c>
      <c r="AA6" s="87">
        <v>0.1701105</v>
      </c>
      <c r="AB6" s="87">
        <v>0.15082019999999999</v>
      </c>
      <c r="AC6" s="89">
        <v>0.18003959999999999</v>
      </c>
      <c r="AD6" s="87">
        <v>0.16512209999999999</v>
      </c>
      <c r="AE6" s="87">
        <v>0.16080259999999999</v>
      </c>
      <c r="AF6" s="87">
        <v>0.16795280000000001</v>
      </c>
      <c r="AG6" s="87"/>
      <c r="AH6" s="87"/>
      <c r="AJ6" s="88">
        <f>AVERAGE(G6:AG6)</f>
        <v>0.12075423200000002</v>
      </c>
      <c r="AK6" s="88">
        <f>STDEV(G6:AG6)</f>
        <v>3.505498738462802E-2</v>
      </c>
      <c r="AM6" s="89">
        <v>0.57799999999999996</v>
      </c>
      <c r="AN6" s="90" t="s">
        <v>1</v>
      </c>
      <c r="AO6" s="91"/>
      <c r="AP6" s="91"/>
      <c r="AQ6" s="91"/>
      <c r="AR6" s="91"/>
    </row>
    <row r="7" spans="1:44" s="92" customFormat="1" x14ac:dyDescent="0.2">
      <c r="B7" s="93"/>
      <c r="C7" s="94"/>
      <c r="D7" s="94"/>
      <c r="E7" s="86"/>
      <c r="F7" s="86">
        <v>3.628E-2</v>
      </c>
      <c r="G7" s="87">
        <v>3.59598E-2</v>
      </c>
      <c r="H7" s="87">
        <v>5.35956E-2</v>
      </c>
      <c r="I7" s="87">
        <v>5.4552999999999997E-2</v>
      </c>
      <c r="J7" s="87">
        <v>6.4737100000000006E-2</v>
      </c>
      <c r="K7" s="87">
        <v>7.7072000000000002E-2</v>
      </c>
      <c r="L7" s="87">
        <v>5.1294600000000003E-2</v>
      </c>
      <c r="M7" s="87">
        <v>6.9354499999999999E-2</v>
      </c>
      <c r="N7" s="87"/>
      <c r="O7" s="87">
        <v>7.0356500000000002E-2</v>
      </c>
      <c r="P7" s="87">
        <v>9.4919500000000004E-2</v>
      </c>
      <c r="Q7" s="87">
        <v>7.2830500000000006E-2</v>
      </c>
      <c r="R7" s="87">
        <v>6.2244399999999998E-2</v>
      </c>
      <c r="S7" s="87">
        <v>4.0552999999999999E-2</v>
      </c>
      <c r="T7" s="87">
        <v>6.6974699999999998E-2</v>
      </c>
      <c r="U7" s="87">
        <v>7.4016899999999997E-2</v>
      </c>
      <c r="V7" s="87">
        <v>4.76187E-2</v>
      </c>
      <c r="W7" s="87">
        <v>0.104005</v>
      </c>
      <c r="X7" s="87">
        <v>0.1038985</v>
      </c>
      <c r="Y7" s="87">
        <v>9.1804899999999995E-2</v>
      </c>
      <c r="Z7" s="87">
        <v>9.8645899999999995E-2</v>
      </c>
      <c r="AA7" s="87">
        <v>0.124316</v>
      </c>
      <c r="AB7" s="87">
        <v>0.1053688</v>
      </c>
      <c r="AC7" s="89">
        <v>0.1291929</v>
      </c>
      <c r="AD7" s="87">
        <v>0.12118859999999999</v>
      </c>
      <c r="AE7" s="87">
        <v>0.11031000000000001</v>
      </c>
      <c r="AF7" s="87">
        <v>0.11809360000000001</v>
      </c>
      <c r="AG7" s="87"/>
      <c r="AH7" s="87"/>
      <c r="AM7" s="95"/>
      <c r="AN7" s="96"/>
      <c r="AO7" s="91"/>
      <c r="AP7" s="91"/>
      <c r="AQ7" s="91"/>
      <c r="AR7" s="91"/>
    </row>
    <row r="8" spans="1:44" s="92" customFormat="1" x14ac:dyDescent="0.2">
      <c r="B8" s="93"/>
      <c r="C8" s="94"/>
      <c r="D8" s="94"/>
      <c r="E8" s="86"/>
      <c r="F8" s="86">
        <v>0.1305704</v>
      </c>
      <c r="G8" s="87">
        <v>0.121556</v>
      </c>
      <c r="H8" s="87">
        <v>0.1302913</v>
      </c>
      <c r="I8" s="87">
        <v>0.12259340000000001</v>
      </c>
      <c r="J8" s="87">
        <v>0.13323070000000001</v>
      </c>
      <c r="K8" s="87">
        <v>0.17432220000000001</v>
      </c>
      <c r="L8" s="87">
        <v>0.1193956</v>
      </c>
      <c r="M8" s="87">
        <v>0.14836740000000001</v>
      </c>
      <c r="N8" s="87"/>
      <c r="O8" s="87">
        <v>0.15947529999999999</v>
      </c>
      <c r="P8" s="87">
        <v>0.206175</v>
      </c>
      <c r="Q8" s="87">
        <v>0.16545799999999999</v>
      </c>
      <c r="R8" s="87">
        <v>0.1478891</v>
      </c>
      <c r="S8" s="87">
        <v>0.1072443</v>
      </c>
      <c r="T8" s="87">
        <v>0.16950899999999999</v>
      </c>
      <c r="U8" s="87">
        <v>0.18170990000000001</v>
      </c>
      <c r="V8" s="87">
        <v>0.12871640000000001</v>
      </c>
      <c r="W8" s="87">
        <v>0.2212471</v>
      </c>
      <c r="X8" s="87">
        <v>0.20143929999999999</v>
      </c>
      <c r="Y8" s="87">
        <v>0.18939990000000001</v>
      </c>
      <c r="Z8" s="87">
        <v>0.18893950000000001</v>
      </c>
      <c r="AA8" s="87">
        <v>0.2283751</v>
      </c>
      <c r="AB8" s="87">
        <v>0.21124789999999999</v>
      </c>
      <c r="AC8" s="89">
        <v>0.2452619</v>
      </c>
      <c r="AD8" s="87">
        <v>0.2209776</v>
      </c>
      <c r="AE8" s="87">
        <v>0.22847219999999999</v>
      </c>
      <c r="AF8" s="87">
        <v>0.233294</v>
      </c>
      <c r="AG8" s="87"/>
      <c r="AH8" s="87"/>
      <c r="AM8" s="95"/>
      <c r="AN8" s="96"/>
      <c r="AO8" s="91"/>
      <c r="AP8" s="91"/>
      <c r="AQ8" s="91"/>
      <c r="AR8" s="91"/>
    </row>
    <row r="9" spans="1:44" x14ac:dyDescent="0.2">
      <c r="A9" s="13" t="s">
        <v>23</v>
      </c>
      <c r="B9" s="17" t="s">
        <v>54</v>
      </c>
      <c r="C9" s="18" t="s">
        <v>45</v>
      </c>
      <c r="D9" s="18" t="s">
        <v>45</v>
      </c>
      <c r="E9" s="19">
        <v>0.23896909999999999</v>
      </c>
      <c r="F9" s="19">
        <v>0.15388460000000001</v>
      </c>
      <c r="G9" s="20">
        <v>0.1359505</v>
      </c>
      <c r="H9" s="20">
        <v>9.3983899999999995E-2</v>
      </c>
      <c r="I9" s="20"/>
      <c r="J9" s="20">
        <v>7.1183099999999999E-2</v>
      </c>
      <c r="K9" s="20"/>
      <c r="L9" s="20">
        <v>0.14805679999999999</v>
      </c>
      <c r="M9" s="20"/>
      <c r="N9" s="20">
        <v>7.2754100000000002E-2</v>
      </c>
      <c r="O9" s="29">
        <v>5.1852099999999998E-2</v>
      </c>
      <c r="P9" s="20"/>
      <c r="Q9" s="20">
        <v>0.14527180000000001</v>
      </c>
      <c r="R9" s="20">
        <v>8.4614900000000007E-2</v>
      </c>
      <c r="S9" s="20">
        <v>0.18774450000000001</v>
      </c>
      <c r="T9" s="29">
        <v>5.2429900000000002E-2</v>
      </c>
      <c r="U9" s="20">
        <v>0.15072849999999999</v>
      </c>
      <c r="V9" s="20">
        <v>5.7197900000000003E-2</v>
      </c>
      <c r="W9" s="20">
        <v>0.12370399999999999</v>
      </c>
      <c r="X9" s="20"/>
      <c r="Y9" s="20">
        <v>8.22711E-2</v>
      </c>
      <c r="Z9" s="20">
        <v>5.3556399999999997E-2</v>
      </c>
      <c r="AA9" s="20">
        <v>6.1571399999999998E-2</v>
      </c>
      <c r="AB9" s="20">
        <v>0.1039852</v>
      </c>
      <c r="AC9" s="29">
        <v>9.7029799999999999E-2</v>
      </c>
      <c r="AD9" s="29"/>
      <c r="AE9" s="29">
        <v>0.1346571</v>
      </c>
      <c r="AF9" s="29">
        <v>0.1373586</v>
      </c>
      <c r="AG9" s="29">
        <v>5.7507900000000001E-2</v>
      </c>
      <c r="AH9" s="20"/>
      <c r="AJ9" s="21">
        <f>AVERAGE(G9:AG9)</f>
        <v>0.10016235714285718</v>
      </c>
      <c r="AK9" s="21">
        <f>STDEV(G9:AG9)</f>
        <v>4.0693474678387492E-2</v>
      </c>
      <c r="AM9" s="64">
        <v>0.378</v>
      </c>
      <c r="AN9" s="60" t="s">
        <v>2</v>
      </c>
      <c r="AO9" s="37"/>
      <c r="AP9" s="37"/>
      <c r="AQ9" s="37"/>
      <c r="AR9" s="37"/>
    </row>
    <row r="10" spans="1:44" s="30" customFormat="1" x14ac:dyDescent="0.2">
      <c r="B10" s="24"/>
      <c r="C10" s="25"/>
      <c r="D10" s="25"/>
      <c r="E10" s="19">
        <v>8.2890699999999998E-2</v>
      </c>
      <c r="F10" s="19">
        <v>5.4297699999999997E-2</v>
      </c>
      <c r="G10" s="20">
        <v>6.2324200000000003E-2</v>
      </c>
      <c r="H10" s="20">
        <v>3.7904E-2</v>
      </c>
      <c r="I10" s="20"/>
      <c r="J10" s="20">
        <v>2.8728500000000001E-2</v>
      </c>
      <c r="K10" s="20"/>
      <c r="L10" s="20">
        <v>7.4329199999999998E-2</v>
      </c>
      <c r="M10" s="20"/>
      <c r="N10" s="20">
        <v>2.6369400000000001E-2</v>
      </c>
      <c r="O10" s="29">
        <v>1.89251E-2</v>
      </c>
      <c r="P10" s="20"/>
      <c r="Q10" s="20">
        <v>7.2924299999999997E-2</v>
      </c>
      <c r="R10" s="20">
        <v>3.40805E-2</v>
      </c>
      <c r="S10" s="20">
        <v>0.1082306</v>
      </c>
      <c r="T10" s="29">
        <v>1.9123100000000001E-2</v>
      </c>
      <c r="U10" s="20">
        <v>7.8251899999999999E-2</v>
      </c>
      <c r="V10" s="20">
        <v>1.79203E-2</v>
      </c>
      <c r="W10" s="20">
        <v>5.7129199999999998E-2</v>
      </c>
      <c r="X10" s="20"/>
      <c r="Y10" s="20">
        <v>3.9993099999999997E-2</v>
      </c>
      <c r="Z10" s="20">
        <v>1.9626399999999999E-2</v>
      </c>
      <c r="AA10" s="20">
        <v>2.4910000000000002E-2</v>
      </c>
      <c r="AB10" s="20">
        <v>4.8004900000000003E-2</v>
      </c>
      <c r="AC10" s="29">
        <v>4.2269099999999997E-2</v>
      </c>
      <c r="AD10" s="29"/>
      <c r="AE10" s="29">
        <v>6.4798499999999995E-2</v>
      </c>
      <c r="AF10" s="29">
        <v>5.9054099999999998E-2</v>
      </c>
      <c r="AG10" s="29">
        <v>1.37749E-2</v>
      </c>
      <c r="AH10" s="20"/>
      <c r="AM10" s="55"/>
      <c r="AN10" s="59"/>
      <c r="AO10" s="37"/>
      <c r="AP10" s="37"/>
      <c r="AQ10" s="37"/>
      <c r="AR10" s="37"/>
    </row>
    <row r="11" spans="1:44" s="30" customFormat="1" x14ac:dyDescent="0.2">
      <c r="B11" s="24"/>
      <c r="C11" s="25"/>
      <c r="D11" s="25"/>
      <c r="E11" s="19">
        <v>0.52174229999999999</v>
      </c>
      <c r="F11" s="19">
        <v>0.36552570000000001</v>
      </c>
      <c r="G11" s="20">
        <v>0.2713816</v>
      </c>
      <c r="H11" s="20">
        <v>0.21453359999999999</v>
      </c>
      <c r="I11" s="20"/>
      <c r="J11" s="20">
        <v>0.16567499999999999</v>
      </c>
      <c r="K11" s="20"/>
      <c r="L11" s="20">
        <v>0.27332220000000002</v>
      </c>
      <c r="M11" s="20"/>
      <c r="N11" s="20">
        <v>0.18521000000000001</v>
      </c>
      <c r="O11" s="29">
        <v>0.1342294</v>
      </c>
      <c r="P11" s="20"/>
      <c r="Q11" s="20">
        <v>0.26859919999999998</v>
      </c>
      <c r="R11" s="20">
        <v>0.1949573</v>
      </c>
      <c r="S11" s="20">
        <v>0.3056527</v>
      </c>
      <c r="T11" s="29">
        <v>0.1357207</v>
      </c>
      <c r="U11" s="20">
        <v>0.27062419999999998</v>
      </c>
      <c r="V11" s="20">
        <v>0.16785050000000001</v>
      </c>
      <c r="W11" s="20">
        <v>0.24749640000000001</v>
      </c>
      <c r="X11" s="20"/>
      <c r="Y11" s="20">
        <v>0.16171379999999999</v>
      </c>
      <c r="Z11" s="20">
        <v>0.13789370000000001</v>
      </c>
      <c r="AA11" s="20">
        <v>0.14420949999999999</v>
      </c>
      <c r="AB11" s="20">
        <v>0.2107916</v>
      </c>
      <c r="AC11" s="29">
        <v>0.20737320000000001</v>
      </c>
      <c r="AD11" s="29"/>
      <c r="AE11" s="29">
        <v>0.25897389999999998</v>
      </c>
      <c r="AF11" s="29">
        <v>0.2877421</v>
      </c>
      <c r="AG11" s="29">
        <v>0.21045639999999999</v>
      </c>
      <c r="AH11" s="20"/>
      <c r="AM11" s="55"/>
      <c r="AN11" s="59"/>
      <c r="AO11" s="37"/>
      <c r="AP11" s="37"/>
      <c r="AQ11" s="37"/>
      <c r="AR11" s="37"/>
    </row>
    <row r="12" spans="1:44" s="73" customFormat="1" x14ac:dyDescent="0.2">
      <c r="A12" s="73" t="s">
        <v>24</v>
      </c>
      <c r="B12" s="84" t="s">
        <v>54</v>
      </c>
      <c r="C12" s="85" t="s">
        <v>44</v>
      </c>
      <c r="D12" s="85" t="s">
        <v>47</v>
      </c>
      <c r="E12" s="86">
        <v>0.1997815</v>
      </c>
      <c r="F12" s="86">
        <v>7.6020099999999993E-2</v>
      </c>
      <c r="G12" s="87"/>
      <c r="H12" s="87"/>
      <c r="I12" s="87"/>
      <c r="J12" s="87"/>
      <c r="K12" s="87"/>
      <c r="L12" s="87"/>
      <c r="M12" s="87"/>
      <c r="N12" s="87"/>
      <c r="O12" s="87"/>
      <c r="P12" s="87">
        <v>6.9060899999999995E-2</v>
      </c>
      <c r="Q12" s="87">
        <v>5.4567499999999998E-2</v>
      </c>
      <c r="R12" s="87">
        <v>6.2338299999999999E-2</v>
      </c>
      <c r="S12" s="87">
        <v>0.12383329999999999</v>
      </c>
      <c r="T12" s="87"/>
      <c r="U12" s="87"/>
      <c r="V12" s="87">
        <v>6.0264699999999997E-2</v>
      </c>
      <c r="W12" s="87"/>
      <c r="X12" s="87">
        <v>0.1039921</v>
      </c>
      <c r="Y12" s="87"/>
      <c r="Z12" s="87">
        <v>6.1804400000000002E-2</v>
      </c>
      <c r="AA12" s="87">
        <v>8.0707399999999999E-2</v>
      </c>
      <c r="AB12" s="87">
        <v>9.7912700000000005E-2</v>
      </c>
      <c r="AC12" s="89">
        <v>0.13481019999999999</v>
      </c>
      <c r="AD12" s="87">
        <v>9.7430900000000001E-2</v>
      </c>
      <c r="AE12" s="87">
        <v>7.0899500000000004E-2</v>
      </c>
      <c r="AF12" s="87">
        <v>0.1027436</v>
      </c>
      <c r="AG12" s="87">
        <v>6.8496699999999994E-2</v>
      </c>
      <c r="AH12" s="87"/>
      <c r="AJ12" s="88">
        <f>AVERAGE(G12:AG12)</f>
        <v>8.491872857142857E-2</v>
      </c>
      <c r="AK12" s="88">
        <f>STDEV(G12:AG12)</f>
        <v>2.5296722203401054E-2</v>
      </c>
      <c r="AM12" s="89">
        <v>0.40200000000000002</v>
      </c>
      <c r="AN12" s="90" t="s">
        <v>3</v>
      </c>
      <c r="AO12" s="91"/>
      <c r="AP12" s="91"/>
      <c r="AQ12" s="91"/>
      <c r="AR12" s="91"/>
    </row>
    <row r="13" spans="1:44" s="97" customFormat="1" x14ac:dyDescent="0.2">
      <c r="B13" s="98"/>
      <c r="C13" s="99"/>
      <c r="D13" s="99"/>
      <c r="E13" s="86">
        <v>2.29445E-2</v>
      </c>
      <c r="F13" s="86">
        <v>1.8068500000000001E-2</v>
      </c>
      <c r="G13" s="87"/>
      <c r="H13" s="87"/>
      <c r="I13" s="87"/>
      <c r="J13" s="87"/>
      <c r="K13" s="87"/>
      <c r="L13" s="87"/>
      <c r="M13" s="87"/>
      <c r="N13" s="87"/>
      <c r="O13" s="87"/>
      <c r="P13" s="87">
        <v>2.73796E-2</v>
      </c>
      <c r="Q13" s="87">
        <v>1.9701400000000001E-2</v>
      </c>
      <c r="R13" s="87">
        <v>2.4828800000000002E-2</v>
      </c>
      <c r="S13" s="87">
        <v>6.2897999999999996E-2</v>
      </c>
      <c r="T13" s="87"/>
      <c r="U13" s="87"/>
      <c r="V13" s="87">
        <v>2.3912599999999999E-2</v>
      </c>
      <c r="W13" s="87"/>
      <c r="X13" s="87">
        <v>5.6265299999999997E-2</v>
      </c>
      <c r="Y13" s="87"/>
      <c r="Z13" s="87">
        <v>3.1789499999999998E-2</v>
      </c>
      <c r="AA13" s="87">
        <v>4.2475100000000002E-2</v>
      </c>
      <c r="AB13" s="87">
        <v>5.3927500000000003E-2</v>
      </c>
      <c r="AC13" s="89">
        <v>7.92519E-2</v>
      </c>
      <c r="AD13" s="87">
        <v>5.8626600000000001E-2</v>
      </c>
      <c r="AE13" s="87">
        <v>4.0528300000000003E-2</v>
      </c>
      <c r="AF13" s="87">
        <v>6.1276600000000001E-2</v>
      </c>
      <c r="AG13" s="87">
        <v>3.66328E-2</v>
      </c>
      <c r="AH13" s="87"/>
      <c r="AM13" s="100"/>
      <c r="AN13" s="101"/>
      <c r="AO13" s="91"/>
      <c r="AP13" s="91"/>
      <c r="AQ13" s="91"/>
      <c r="AR13" s="91"/>
    </row>
    <row r="14" spans="1:44" s="97" customFormat="1" x14ac:dyDescent="0.2">
      <c r="B14" s="98"/>
      <c r="C14" s="99"/>
      <c r="D14" s="99"/>
      <c r="E14" s="86">
        <v>0.72634259999999995</v>
      </c>
      <c r="F14" s="86">
        <v>0.26893519999999999</v>
      </c>
      <c r="G14" s="87"/>
      <c r="H14" s="87"/>
      <c r="I14" s="87"/>
      <c r="J14" s="87"/>
      <c r="K14" s="87"/>
      <c r="L14" s="87"/>
      <c r="M14" s="87"/>
      <c r="N14" s="87"/>
      <c r="O14" s="87"/>
      <c r="P14" s="87">
        <v>0.16352749999999999</v>
      </c>
      <c r="Q14" s="87">
        <v>0.14218749999999999</v>
      </c>
      <c r="R14" s="87">
        <v>0.14791869999999999</v>
      </c>
      <c r="S14" s="87">
        <v>0.229354</v>
      </c>
      <c r="T14" s="87"/>
      <c r="U14" s="87"/>
      <c r="V14" s="87">
        <v>0.1437417</v>
      </c>
      <c r="W14" s="87"/>
      <c r="X14" s="87">
        <v>0.18429690000000001</v>
      </c>
      <c r="Y14" s="87"/>
      <c r="Z14" s="87">
        <v>0.1167416</v>
      </c>
      <c r="AA14" s="87">
        <v>0.14803269999999999</v>
      </c>
      <c r="AB14" s="87">
        <v>0.17127880000000001</v>
      </c>
      <c r="AC14" s="89">
        <v>0.22001009999999999</v>
      </c>
      <c r="AD14" s="87">
        <v>0.15761900000000001</v>
      </c>
      <c r="AE14" s="87">
        <v>0.12115670000000001</v>
      </c>
      <c r="AF14" s="87">
        <v>0.16727159999999999</v>
      </c>
      <c r="AG14" s="87">
        <v>0.1244947</v>
      </c>
      <c r="AH14" s="87"/>
      <c r="AM14" s="100"/>
      <c r="AN14" s="101"/>
      <c r="AO14" s="91"/>
      <c r="AP14" s="91"/>
      <c r="AQ14" s="91"/>
      <c r="AR14" s="91"/>
    </row>
    <row r="15" spans="1:44" s="33" customFormat="1" x14ac:dyDescent="0.2">
      <c r="A15" s="33" t="s">
        <v>25</v>
      </c>
      <c r="B15" s="34" t="s">
        <v>54</v>
      </c>
      <c r="C15" s="35" t="s">
        <v>43</v>
      </c>
      <c r="D15" s="35" t="s">
        <v>46</v>
      </c>
      <c r="E15" s="19"/>
      <c r="F15" s="19"/>
      <c r="G15" s="20">
        <v>6.8541500000000005E-2</v>
      </c>
      <c r="H15" s="20"/>
      <c r="I15" s="20">
        <v>6.60385E-2</v>
      </c>
      <c r="J15" s="20">
        <v>7.8010300000000005E-2</v>
      </c>
      <c r="K15" s="20"/>
      <c r="L15" s="20"/>
      <c r="M15" s="20"/>
      <c r="N15" s="20">
        <v>6.1459199999999999E-2</v>
      </c>
      <c r="O15" s="20">
        <v>6.3544600000000007E-2</v>
      </c>
      <c r="P15" s="20">
        <v>7.5386099999999998E-2</v>
      </c>
      <c r="Q15" s="20"/>
      <c r="R15" s="20">
        <v>0.1011358</v>
      </c>
      <c r="S15" s="20"/>
      <c r="T15" s="20">
        <v>5.7969300000000001E-2</v>
      </c>
      <c r="U15" s="20">
        <v>9.3307899999999999E-2</v>
      </c>
      <c r="V15" s="20">
        <v>5.0654299999999999E-2</v>
      </c>
      <c r="W15" s="20"/>
      <c r="X15" s="20"/>
      <c r="Y15" s="20">
        <v>5.9346299999999998E-2</v>
      </c>
      <c r="Z15" s="20">
        <v>5.8967199999999997E-2</v>
      </c>
      <c r="AA15" s="20">
        <v>7.7027999999999999E-2</v>
      </c>
      <c r="AB15" s="20">
        <v>5.9731600000000003E-2</v>
      </c>
      <c r="AC15" s="29">
        <v>0.13148509999999999</v>
      </c>
      <c r="AD15" s="20">
        <v>6.0658900000000002E-2</v>
      </c>
      <c r="AE15" s="20"/>
      <c r="AF15" s="20">
        <v>6.4354800000000004E-2</v>
      </c>
      <c r="AG15" s="20">
        <v>7.6542899999999997E-2</v>
      </c>
      <c r="AH15" s="20"/>
      <c r="AJ15" s="21">
        <f>AVERAGE(G15:AG15)</f>
        <v>7.2453461111111117E-2</v>
      </c>
      <c r="AK15" s="21">
        <f>STDEV(G15:AG15)</f>
        <v>1.952579148619887E-2</v>
      </c>
      <c r="AM15" s="57">
        <v>0.52700000000000002</v>
      </c>
      <c r="AN15" s="61" t="s">
        <v>4</v>
      </c>
      <c r="AP15" s="37"/>
      <c r="AQ15" s="37"/>
      <c r="AR15" s="37"/>
    </row>
    <row r="16" spans="1:44" x14ac:dyDescent="0.2">
      <c r="B16" s="27"/>
      <c r="C16" s="18"/>
      <c r="D16" s="18"/>
      <c r="E16" s="19"/>
      <c r="F16" s="19"/>
      <c r="G16" s="20">
        <v>1.62852E-2</v>
      </c>
      <c r="H16" s="20"/>
      <c r="I16" s="20">
        <v>1.5752100000000002E-2</v>
      </c>
      <c r="J16" s="20">
        <v>3.4574300000000002E-2</v>
      </c>
      <c r="K16" s="20"/>
      <c r="L16" s="20"/>
      <c r="M16" s="20"/>
      <c r="N16" s="20">
        <v>2.7112899999999999E-2</v>
      </c>
      <c r="O16" s="20">
        <v>2.9762299999999998E-2</v>
      </c>
      <c r="P16" s="20">
        <v>3.08615E-2</v>
      </c>
      <c r="Q16" s="20"/>
      <c r="R16" s="20">
        <v>3.7171599999999999E-2</v>
      </c>
      <c r="S16" s="20"/>
      <c r="T16" s="20">
        <v>2.72441E-2</v>
      </c>
      <c r="U16" s="20">
        <v>4.7649900000000002E-2</v>
      </c>
      <c r="V16" s="20">
        <v>2.3826900000000002E-2</v>
      </c>
      <c r="W16" s="20"/>
      <c r="X16" s="20"/>
      <c r="Y16" s="20">
        <v>2.7888900000000001E-2</v>
      </c>
      <c r="Z16" s="20">
        <v>2.1789800000000002E-2</v>
      </c>
      <c r="AA16" s="20">
        <v>3.1518699999999997E-2</v>
      </c>
      <c r="AB16" s="20">
        <v>2.6432600000000001E-2</v>
      </c>
      <c r="AC16" s="29">
        <v>6.4997399999999997E-2</v>
      </c>
      <c r="AD16" s="20">
        <v>2.2425E-2</v>
      </c>
      <c r="AE16" s="20"/>
      <c r="AF16" s="20">
        <v>2.3606700000000001E-2</v>
      </c>
      <c r="AG16" s="20">
        <v>2.3878699999999999E-2</v>
      </c>
      <c r="AH16" s="20"/>
      <c r="AN16" s="60"/>
      <c r="AO16" s="37"/>
      <c r="AP16" s="37"/>
      <c r="AQ16" s="37"/>
      <c r="AR16" s="37"/>
    </row>
    <row r="17" spans="1:44" x14ac:dyDescent="0.2">
      <c r="B17" s="27"/>
      <c r="C17" s="18"/>
      <c r="D17" s="18"/>
      <c r="E17" s="19"/>
      <c r="F17" s="19"/>
      <c r="G17" s="20">
        <v>0.2464663</v>
      </c>
      <c r="H17" s="20"/>
      <c r="I17" s="20">
        <v>0.23803440000000001</v>
      </c>
      <c r="J17" s="20">
        <v>0.16659860000000001</v>
      </c>
      <c r="K17" s="20"/>
      <c r="L17" s="20"/>
      <c r="M17" s="20"/>
      <c r="N17" s="20">
        <v>0.1333511</v>
      </c>
      <c r="O17" s="20">
        <v>0.13051380000000001</v>
      </c>
      <c r="P17" s="20">
        <v>0.17270050000000001</v>
      </c>
      <c r="Q17" s="20"/>
      <c r="R17" s="20">
        <v>0.24693889999999999</v>
      </c>
      <c r="S17" s="20"/>
      <c r="T17" s="20">
        <v>0.11910320000000001</v>
      </c>
      <c r="U17" s="20">
        <v>0.17469009999999999</v>
      </c>
      <c r="V17" s="20">
        <v>0.1044556</v>
      </c>
      <c r="W17" s="20"/>
      <c r="X17" s="20"/>
      <c r="Y17" s="20">
        <v>0.1218388</v>
      </c>
      <c r="Z17" s="20">
        <v>0.1498584</v>
      </c>
      <c r="AA17" s="20">
        <v>0.17628669999999999</v>
      </c>
      <c r="AB17" s="20">
        <v>0.12940389999999999</v>
      </c>
      <c r="AC17" s="29">
        <v>0.24794920000000001</v>
      </c>
      <c r="AD17" s="20">
        <v>0.15382270000000001</v>
      </c>
      <c r="AE17" s="20"/>
      <c r="AF17" s="20">
        <v>0.1636502</v>
      </c>
      <c r="AG17" s="20">
        <v>0.2192665</v>
      </c>
      <c r="AH17" s="20"/>
      <c r="AN17" s="60"/>
      <c r="AO17" s="37"/>
      <c r="AP17" s="37"/>
      <c r="AQ17" s="37"/>
      <c r="AR17" s="37"/>
    </row>
    <row r="18" spans="1:44" s="73" customFormat="1" x14ac:dyDescent="0.2">
      <c r="A18" s="73" t="s">
        <v>26</v>
      </c>
      <c r="B18" s="84" t="s">
        <v>54</v>
      </c>
      <c r="C18" s="85" t="s">
        <v>45</v>
      </c>
      <c r="D18" s="85" t="s">
        <v>47</v>
      </c>
      <c r="E18" s="86">
        <v>0.208541</v>
      </c>
      <c r="F18" s="86">
        <v>0.23388490000000001</v>
      </c>
      <c r="G18" s="87">
        <v>0.12324350000000001</v>
      </c>
      <c r="H18" s="87">
        <v>0.1376838</v>
      </c>
      <c r="I18" s="87">
        <v>0.15744730000000001</v>
      </c>
      <c r="J18" s="87">
        <v>0.12846879999999999</v>
      </c>
      <c r="K18" s="87">
        <v>0.1227198</v>
      </c>
      <c r="L18" s="87">
        <v>7.6189300000000001E-2</v>
      </c>
      <c r="M18" s="87">
        <v>9.2096700000000004E-2</v>
      </c>
      <c r="N18" s="87">
        <v>0.1260338</v>
      </c>
      <c r="O18" s="87"/>
      <c r="P18" s="87">
        <v>9.8837599999999998E-2</v>
      </c>
      <c r="Q18" s="87">
        <v>9.7387600000000005E-2</v>
      </c>
      <c r="R18" s="87">
        <v>8.74394E-2</v>
      </c>
      <c r="S18" s="87">
        <v>0.1162615</v>
      </c>
      <c r="T18" s="87">
        <v>9.5587199999999997E-2</v>
      </c>
      <c r="U18" s="87">
        <v>6.5054100000000004E-2</v>
      </c>
      <c r="V18" s="87">
        <v>0.1054578</v>
      </c>
      <c r="W18" s="87">
        <v>0.1347962</v>
      </c>
      <c r="X18" s="87">
        <v>0.2187673</v>
      </c>
      <c r="Y18" s="87">
        <v>0.19501669999999999</v>
      </c>
      <c r="Z18" s="87">
        <v>0.1515167</v>
      </c>
      <c r="AA18" s="87">
        <v>0.20674609999999999</v>
      </c>
      <c r="AB18" s="87">
        <v>0.1018043</v>
      </c>
      <c r="AC18" s="87">
        <v>0.14708640000000001</v>
      </c>
      <c r="AD18" s="87">
        <v>0.18158969999999999</v>
      </c>
      <c r="AE18" s="87">
        <v>0.1321194</v>
      </c>
      <c r="AF18" s="87">
        <v>0.1917768</v>
      </c>
      <c r="AG18" s="87">
        <v>0.17180680000000001</v>
      </c>
      <c r="AH18" s="87"/>
      <c r="AJ18" s="88">
        <f>AVERAGE(G18:AG18)</f>
        <v>0.13318979230769232</v>
      </c>
      <c r="AK18" s="88">
        <f>STDEV(G18:AG18)</f>
        <v>4.1393733007245644E-2</v>
      </c>
      <c r="AM18" s="89">
        <v>0.50700000000000001</v>
      </c>
      <c r="AN18" s="90" t="s">
        <v>5</v>
      </c>
    </row>
    <row r="19" spans="1:44" s="97" customFormat="1" x14ac:dyDescent="0.2">
      <c r="B19" s="98"/>
      <c r="C19" s="99"/>
      <c r="D19" s="99"/>
      <c r="E19" s="86">
        <v>6.3921900000000004E-2</v>
      </c>
      <c r="F19" s="86">
        <v>8.4074499999999996E-2</v>
      </c>
      <c r="G19" s="87">
        <v>6.1191000000000002E-2</v>
      </c>
      <c r="H19" s="87">
        <v>7.3774900000000004E-2</v>
      </c>
      <c r="I19" s="87">
        <v>9.4659400000000005E-2</v>
      </c>
      <c r="J19" s="87">
        <v>7.26102E-2</v>
      </c>
      <c r="K19" s="87">
        <v>7.4831999999999996E-2</v>
      </c>
      <c r="L19" s="87">
        <v>3.7924699999999999E-2</v>
      </c>
      <c r="M19" s="87">
        <v>4.5725500000000002E-2</v>
      </c>
      <c r="N19" s="87">
        <v>7.1006700000000006E-2</v>
      </c>
      <c r="O19" s="87"/>
      <c r="P19" s="87">
        <v>5.5852499999999999E-2</v>
      </c>
      <c r="Q19" s="87">
        <v>5.74449E-2</v>
      </c>
      <c r="R19" s="87">
        <v>4.6754900000000002E-2</v>
      </c>
      <c r="S19" s="87">
        <v>6.8451300000000007E-2</v>
      </c>
      <c r="T19" s="87">
        <v>4.94244E-2</v>
      </c>
      <c r="U19" s="87">
        <v>3.0791800000000001E-2</v>
      </c>
      <c r="V19" s="87">
        <v>5.8097200000000002E-2</v>
      </c>
      <c r="W19" s="87">
        <v>7.8050400000000006E-2</v>
      </c>
      <c r="X19" s="87">
        <v>0.14874789999999999</v>
      </c>
      <c r="Y19" s="87">
        <v>0.14597669999999999</v>
      </c>
      <c r="Z19" s="87">
        <v>9.5131499999999994E-2</v>
      </c>
      <c r="AA19" s="87">
        <v>0.1400631</v>
      </c>
      <c r="AB19" s="87">
        <v>5.44573E-2</v>
      </c>
      <c r="AC19" s="87">
        <v>9.4679600000000003E-2</v>
      </c>
      <c r="AD19" s="87">
        <v>0.111024</v>
      </c>
      <c r="AE19" s="87">
        <v>7.7990400000000001E-2</v>
      </c>
      <c r="AF19" s="87">
        <v>0.124263</v>
      </c>
      <c r="AG19" s="87">
        <v>0.1020649</v>
      </c>
      <c r="AH19" s="87"/>
      <c r="AM19" s="100"/>
      <c r="AN19" s="101"/>
    </row>
    <row r="20" spans="1:44" s="97" customFormat="1" x14ac:dyDescent="0.2">
      <c r="B20" s="98"/>
      <c r="C20" s="99"/>
      <c r="D20" s="99"/>
      <c r="E20" s="86">
        <v>0.50413799999999998</v>
      </c>
      <c r="F20" s="86">
        <v>0.50380619999999998</v>
      </c>
      <c r="G20" s="87">
        <v>0.23262949999999999</v>
      </c>
      <c r="H20" s="87">
        <v>0.2424627</v>
      </c>
      <c r="I20" s="87">
        <v>0.25036540000000002</v>
      </c>
      <c r="J20" s="87">
        <v>0.21723310000000001</v>
      </c>
      <c r="K20" s="87">
        <v>0.19480020000000001</v>
      </c>
      <c r="L20" s="87">
        <v>0.14715619999999999</v>
      </c>
      <c r="M20" s="87">
        <v>0.17678199999999999</v>
      </c>
      <c r="N20" s="87">
        <v>0.21388650000000001</v>
      </c>
      <c r="O20" s="87"/>
      <c r="P20" s="87">
        <v>0.16898369999999999</v>
      </c>
      <c r="Q20" s="87">
        <v>0.16037789999999999</v>
      </c>
      <c r="R20" s="87">
        <v>0.15767059999999999</v>
      </c>
      <c r="S20" s="87">
        <v>0.19063140000000001</v>
      </c>
      <c r="T20" s="87">
        <v>0.17684510000000001</v>
      </c>
      <c r="U20" s="87">
        <v>0.13223889999999999</v>
      </c>
      <c r="V20" s="87">
        <v>0.183889</v>
      </c>
      <c r="W20" s="87">
        <v>0.222827</v>
      </c>
      <c r="X20" s="87">
        <v>0.30975320000000001</v>
      </c>
      <c r="Y20" s="87">
        <v>0.25560080000000002</v>
      </c>
      <c r="Z20" s="87">
        <v>0.2327264</v>
      </c>
      <c r="AA20" s="87">
        <v>0.29431099999999999</v>
      </c>
      <c r="AB20" s="87">
        <v>0.18237639999999999</v>
      </c>
      <c r="AC20" s="87">
        <v>0.22140689999999999</v>
      </c>
      <c r="AD20" s="87">
        <v>0.28274129999999997</v>
      </c>
      <c r="AE20" s="87">
        <v>0.21505379999999999</v>
      </c>
      <c r="AF20" s="87">
        <v>0.28407300000000002</v>
      </c>
      <c r="AG20" s="87">
        <v>0.2746287</v>
      </c>
      <c r="AH20" s="87"/>
      <c r="AM20" s="100"/>
      <c r="AN20" s="101"/>
    </row>
    <row r="21" spans="1:44" x14ac:dyDescent="0.2">
      <c r="A21" s="13" t="s">
        <v>27</v>
      </c>
      <c r="B21" s="17" t="s">
        <v>54</v>
      </c>
      <c r="C21" s="18" t="s">
        <v>44</v>
      </c>
      <c r="D21" s="18" t="s">
        <v>47</v>
      </c>
      <c r="E21" s="19">
        <v>0.28464899999999999</v>
      </c>
      <c r="F21" s="19">
        <v>8.9388300000000004E-2</v>
      </c>
      <c r="G21" s="20"/>
      <c r="H21" s="20">
        <v>7.8044100000000005E-2</v>
      </c>
      <c r="I21" s="20">
        <v>0.12343800000000001</v>
      </c>
      <c r="J21" s="20">
        <v>5.65417E-2</v>
      </c>
      <c r="K21" s="20">
        <v>0.14973410000000001</v>
      </c>
      <c r="L21" s="20"/>
      <c r="M21" s="20">
        <v>0.1649024</v>
      </c>
      <c r="N21" s="20"/>
      <c r="O21" s="20">
        <v>6.6973900000000003E-2</v>
      </c>
      <c r="P21" s="20">
        <v>0.25937399999999999</v>
      </c>
      <c r="Q21" s="20">
        <v>7.7507000000000006E-2</v>
      </c>
      <c r="R21" s="20">
        <v>6.7827999999999999E-2</v>
      </c>
      <c r="S21" s="20">
        <v>0.10745250000000001</v>
      </c>
      <c r="T21" s="20">
        <v>5.9582200000000002E-2</v>
      </c>
      <c r="U21" s="20">
        <v>0.18912660000000001</v>
      </c>
      <c r="V21" s="20">
        <v>6.5504599999999996E-2</v>
      </c>
      <c r="W21" s="20">
        <v>0.2218927</v>
      </c>
      <c r="X21" s="29">
        <v>0.1320896</v>
      </c>
      <c r="Y21" s="20">
        <v>0.18093339999999999</v>
      </c>
      <c r="Z21" s="29">
        <v>9.9556400000000003E-2</v>
      </c>
      <c r="AA21" s="29">
        <v>0.1601416</v>
      </c>
      <c r="AB21" s="29"/>
      <c r="AC21" s="29">
        <v>9.04977E-2</v>
      </c>
      <c r="AD21" s="29">
        <v>0.13513549999999999</v>
      </c>
      <c r="AE21" s="29">
        <v>0.2474073</v>
      </c>
      <c r="AF21" s="29">
        <v>0.1122684</v>
      </c>
      <c r="AG21" s="29">
        <v>6.5227999999999994E-2</v>
      </c>
      <c r="AH21" s="29"/>
      <c r="AJ21" s="21">
        <f>AVERAGE(G21:AG21)</f>
        <v>0.12657216086956521</v>
      </c>
      <c r="AK21" s="21">
        <f>STDEV(G21:AG21)</f>
        <v>6.130723475504149E-2</v>
      </c>
      <c r="AM21" s="64">
        <v>0.28399999999999997</v>
      </c>
      <c r="AN21" s="60" t="s">
        <v>6</v>
      </c>
    </row>
    <row r="22" spans="1:44" s="30" customFormat="1" x14ac:dyDescent="0.2">
      <c r="B22" s="24"/>
      <c r="C22" s="25"/>
      <c r="D22" s="25"/>
      <c r="E22" s="19">
        <v>2.80066E-2</v>
      </c>
      <c r="F22" s="19">
        <v>1.13928E-2</v>
      </c>
      <c r="G22" s="20"/>
      <c r="H22" s="20">
        <v>1.82544E-2</v>
      </c>
      <c r="I22" s="20">
        <v>2.80866E-2</v>
      </c>
      <c r="J22" s="20">
        <v>1.3248100000000001E-2</v>
      </c>
      <c r="K22" s="20">
        <v>6.1437600000000002E-2</v>
      </c>
      <c r="L22" s="20"/>
      <c r="M22" s="20">
        <v>6.2708299999999995E-2</v>
      </c>
      <c r="N22" s="20"/>
      <c r="O22" s="20">
        <v>1.5637999999999999E-2</v>
      </c>
      <c r="P22" s="20">
        <v>0.125778</v>
      </c>
      <c r="Q22" s="20">
        <v>2.3391700000000001E-2</v>
      </c>
      <c r="R22" s="20">
        <v>1.5801699999999998E-2</v>
      </c>
      <c r="S22" s="20">
        <v>3.1832899999999997E-2</v>
      </c>
      <c r="T22" s="20">
        <v>1.40652E-2</v>
      </c>
      <c r="U22" s="20">
        <v>7.7508300000000002E-2</v>
      </c>
      <c r="V22" s="20">
        <v>1.53729E-2</v>
      </c>
      <c r="W22" s="20">
        <v>9.5133200000000001E-2</v>
      </c>
      <c r="X22" s="29">
        <v>4.61149E-2</v>
      </c>
      <c r="Y22" s="20">
        <v>9.0543299999999993E-2</v>
      </c>
      <c r="Z22" s="29">
        <v>2.9955499999999999E-2</v>
      </c>
      <c r="AA22" s="29">
        <v>6.5678899999999998E-2</v>
      </c>
      <c r="AB22" s="29"/>
      <c r="AC22" s="29">
        <v>3.1553499999999998E-2</v>
      </c>
      <c r="AD22" s="29">
        <v>5.1697399999999998E-2</v>
      </c>
      <c r="AE22" s="29">
        <v>0.1230306</v>
      </c>
      <c r="AF22" s="29">
        <v>3.8819100000000002E-2</v>
      </c>
      <c r="AG22" s="29">
        <v>1.50759E-2</v>
      </c>
      <c r="AH22" s="29"/>
      <c r="AM22" s="55"/>
      <c r="AN22" s="59"/>
    </row>
    <row r="23" spans="1:44" s="30" customFormat="1" x14ac:dyDescent="0.2">
      <c r="B23" s="24"/>
      <c r="C23" s="25"/>
      <c r="D23" s="25"/>
      <c r="E23" s="19">
        <v>0.84604000000000001</v>
      </c>
      <c r="F23" s="19">
        <v>0.45538410000000001</v>
      </c>
      <c r="G23" s="20"/>
      <c r="H23" s="20">
        <v>0.27817750000000002</v>
      </c>
      <c r="I23" s="20">
        <v>0.40695589999999998</v>
      </c>
      <c r="J23" s="20">
        <v>0.2110534</v>
      </c>
      <c r="K23" s="20">
        <v>0.32146449999999999</v>
      </c>
      <c r="L23" s="20"/>
      <c r="M23" s="20">
        <v>0.36821340000000002</v>
      </c>
      <c r="N23" s="20"/>
      <c r="O23" s="20">
        <v>0.24490509999999999</v>
      </c>
      <c r="P23" s="20">
        <v>0.46017619999999998</v>
      </c>
      <c r="Q23" s="20">
        <v>0.22763449999999999</v>
      </c>
      <c r="R23" s="20">
        <v>0.24798790000000001</v>
      </c>
      <c r="S23" s="20">
        <v>0.3059423</v>
      </c>
      <c r="T23" s="20">
        <v>0.21959090000000001</v>
      </c>
      <c r="U23" s="20">
        <v>0.3930052</v>
      </c>
      <c r="V23" s="20">
        <v>0.23937310000000001</v>
      </c>
      <c r="W23" s="20">
        <v>0.43614269999999999</v>
      </c>
      <c r="X23" s="29">
        <v>0.32392169999999998</v>
      </c>
      <c r="Y23" s="20">
        <v>0.32892440000000001</v>
      </c>
      <c r="Z23" s="29">
        <v>0.28359489999999998</v>
      </c>
      <c r="AA23" s="29">
        <v>0.34089550000000002</v>
      </c>
      <c r="AB23" s="29"/>
      <c r="AC23" s="29">
        <v>0.2330556</v>
      </c>
      <c r="AD23" s="29">
        <v>0.30931530000000002</v>
      </c>
      <c r="AE23" s="29">
        <v>0.4351333</v>
      </c>
      <c r="AF23" s="29">
        <v>0.28367520000000002</v>
      </c>
      <c r="AG23" s="29">
        <v>0.241337</v>
      </c>
      <c r="AH23" s="29"/>
      <c r="AM23" s="55"/>
      <c r="AN23" s="59"/>
    </row>
    <row r="24" spans="1:44" s="102" customFormat="1" x14ac:dyDescent="0.2">
      <c r="A24" s="72" t="s">
        <v>28</v>
      </c>
      <c r="B24" s="84" t="s">
        <v>54</v>
      </c>
      <c r="C24" s="85" t="s">
        <v>43</v>
      </c>
      <c r="D24" s="85" t="s">
        <v>46</v>
      </c>
      <c r="E24" s="86">
        <v>5.3839400000000003E-2</v>
      </c>
      <c r="F24" s="86">
        <v>0.1828881</v>
      </c>
      <c r="G24" s="87">
        <v>0.22996259999999999</v>
      </c>
      <c r="H24" s="87">
        <v>5.9955899999999999E-2</v>
      </c>
      <c r="I24" s="87">
        <v>7.92408E-2</v>
      </c>
      <c r="J24" s="87">
        <v>5.4742399999999997E-2</v>
      </c>
      <c r="K24" s="87">
        <v>5.2725399999999999E-2</v>
      </c>
      <c r="L24" s="87">
        <v>5.1961899999999998E-2</v>
      </c>
      <c r="M24" s="87">
        <v>5.4690000000000003E-2</v>
      </c>
      <c r="N24" s="87">
        <v>7.9649300000000006E-2</v>
      </c>
      <c r="O24" s="87"/>
      <c r="P24" s="87"/>
      <c r="Q24" s="87">
        <v>6.2761300000000006E-2</v>
      </c>
      <c r="R24" s="87">
        <v>6.5406800000000001E-2</v>
      </c>
      <c r="S24" s="87">
        <v>6.9964799999999994E-2</v>
      </c>
      <c r="T24" s="87">
        <v>6.4879599999999996E-2</v>
      </c>
      <c r="U24" s="87">
        <v>8.4285100000000002E-2</v>
      </c>
      <c r="V24" s="87"/>
      <c r="W24" s="87">
        <v>9.5496300000000006E-2</v>
      </c>
      <c r="X24" s="87">
        <v>6.6323699999999999E-2</v>
      </c>
      <c r="Y24" s="87">
        <v>6.3221100000000002E-2</v>
      </c>
      <c r="Z24" s="87">
        <v>8.85407E-2</v>
      </c>
      <c r="AA24" s="87">
        <v>5.9802899999999999E-2</v>
      </c>
      <c r="AB24" s="87"/>
      <c r="AC24" s="89">
        <v>0.1029253</v>
      </c>
      <c r="AD24" s="87">
        <v>8.2341399999999995E-2</v>
      </c>
      <c r="AE24" s="87">
        <v>7.6744999999999994E-2</v>
      </c>
      <c r="AF24" s="87">
        <v>7.3153800000000005E-2</v>
      </c>
      <c r="AG24" s="87">
        <v>9.8605200000000004E-2</v>
      </c>
      <c r="AH24" s="87"/>
      <c r="AJ24" s="88">
        <f>AVERAGE(G24:AG24)</f>
        <v>7.901657826086958E-2</v>
      </c>
      <c r="AK24" s="88">
        <f>STDEV(G24:AG24)</f>
        <v>3.6093097589364839E-2</v>
      </c>
      <c r="AM24" s="89">
        <v>0.34</v>
      </c>
      <c r="AN24" s="103" t="s">
        <v>7</v>
      </c>
    </row>
    <row r="25" spans="1:44" s="73" customFormat="1" x14ac:dyDescent="0.2">
      <c r="B25" s="104"/>
      <c r="C25" s="85"/>
      <c r="D25" s="85"/>
      <c r="E25" s="86">
        <v>7.0777000000000001E-3</v>
      </c>
      <c r="F25" s="86">
        <v>7.6647199999999999E-2</v>
      </c>
      <c r="G25" s="87">
        <v>0.11146</v>
      </c>
      <c r="H25" s="87">
        <v>3.1791899999999998E-2</v>
      </c>
      <c r="I25" s="87">
        <v>4.9412999999999999E-2</v>
      </c>
      <c r="J25" s="87">
        <v>3.3165800000000002E-2</v>
      </c>
      <c r="K25" s="87">
        <v>3.4266900000000003E-2</v>
      </c>
      <c r="L25" s="87">
        <v>3.1907999999999999E-2</v>
      </c>
      <c r="M25" s="87">
        <v>3.5194000000000003E-2</v>
      </c>
      <c r="N25" s="87">
        <v>5.3056399999999997E-2</v>
      </c>
      <c r="O25" s="87"/>
      <c r="P25" s="87"/>
      <c r="Q25" s="87">
        <v>3.7404600000000003E-2</v>
      </c>
      <c r="R25" s="87">
        <v>3.9635299999999998E-2</v>
      </c>
      <c r="S25" s="87">
        <v>4.7971E-2</v>
      </c>
      <c r="T25" s="87">
        <v>4.4959899999999997E-2</v>
      </c>
      <c r="U25" s="87">
        <v>5.9486999999999998E-2</v>
      </c>
      <c r="V25" s="87"/>
      <c r="W25" s="87">
        <v>6.6233600000000004E-2</v>
      </c>
      <c r="X25" s="87">
        <v>4.45855E-2</v>
      </c>
      <c r="Y25" s="87">
        <v>4.4564699999999999E-2</v>
      </c>
      <c r="Z25" s="87">
        <v>6.3228900000000005E-2</v>
      </c>
      <c r="AA25" s="87">
        <v>4.0141400000000001E-2</v>
      </c>
      <c r="AB25" s="87"/>
      <c r="AC25" s="89">
        <v>7.7393199999999995E-2</v>
      </c>
      <c r="AD25" s="87">
        <v>6.1009000000000001E-2</v>
      </c>
      <c r="AE25" s="87">
        <v>5.4032400000000001E-2</v>
      </c>
      <c r="AF25" s="87">
        <v>5.1205800000000003E-2</v>
      </c>
      <c r="AG25" s="87">
        <v>6.7252300000000001E-2</v>
      </c>
      <c r="AH25" s="87"/>
      <c r="AM25" s="89"/>
      <c r="AN25" s="90"/>
    </row>
    <row r="26" spans="1:44" s="73" customFormat="1" x14ac:dyDescent="0.2">
      <c r="B26" s="104"/>
      <c r="C26" s="85"/>
      <c r="D26" s="85"/>
      <c r="E26" s="86">
        <v>0.31236000000000003</v>
      </c>
      <c r="F26" s="86">
        <v>0.37636540000000002</v>
      </c>
      <c r="G26" s="87">
        <v>0.41553489999999998</v>
      </c>
      <c r="H26" s="87">
        <v>0.1102293</v>
      </c>
      <c r="I26" s="87">
        <v>0.1247115</v>
      </c>
      <c r="J26" s="87">
        <v>8.90629E-2</v>
      </c>
      <c r="K26" s="87">
        <v>8.0299999999999996E-2</v>
      </c>
      <c r="L26" s="87">
        <v>8.3531999999999995E-2</v>
      </c>
      <c r="M26" s="87">
        <v>8.4045099999999998E-2</v>
      </c>
      <c r="N26" s="87">
        <v>0.1179114</v>
      </c>
      <c r="O26" s="87"/>
      <c r="P26" s="87"/>
      <c r="Q26" s="87">
        <v>0.1034598</v>
      </c>
      <c r="R26" s="87">
        <v>0.10608430000000001</v>
      </c>
      <c r="S26" s="87">
        <v>0.1009729</v>
      </c>
      <c r="T26" s="87">
        <v>9.2767500000000003E-2</v>
      </c>
      <c r="U26" s="87">
        <v>0.11812250000000001</v>
      </c>
      <c r="V26" s="87"/>
      <c r="W26" s="87">
        <v>0.13580719999999999</v>
      </c>
      <c r="X26" s="87">
        <v>9.7578300000000007E-2</v>
      </c>
      <c r="Y26" s="87">
        <v>8.8960700000000004E-2</v>
      </c>
      <c r="Z26" s="87">
        <v>0.12265860000000001</v>
      </c>
      <c r="AA26" s="87">
        <v>8.8209599999999999E-2</v>
      </c>
      <c r="AB26" s="87"/>
      <c r="AC26" s="89">
        <v>0.13564200000000001</v>
      </c>
      <c r="AD26" s="87">
        <v>0.1102569</v>
      </c>
      <c r="AE26" s="87">
        <v>0.10791580000000001</v>
      </c>
      <c r="AF26" s="87">
        <v>0.1034832</v>
      </c>
      <c r="AG26" s="87">
        <v>0.1423441</v>
      </c>
      <c r="AH26" s="87"/>
      <c r="AM26" s="89"/>
      <c r="AN26" s="90"/>
    </row>
    <row r="27" spans="1:44" x14ac:dyDescent="0.2">
      <c r="A27" s="13" t="s">
        <v>29</v>
      </c>
      <c r="B27" s="17" t="s">
        <v>54</v>
      </c>
      <c r="C27" s="18" t="s">
        <v>43</v>
      </c>
      <c r="D27" s="18" t="s">
        <v>46</v>
      </c>
      <c r="E27" s="19">
        <v>0.21282799999999999</v>
      </c>
      <c r="F27" s="19">
        <v>0.14346719999999999</v>
      </c>
      <c r="G27" s="20">
        <v>6.7365400000000006E-2</v>
      </c>
      <c r="H27" s="20"/>
      <c r="I27" s="20">
        <v>0.13400239999999999</v>
      </c>
      <c r="J27" s="20">
        <v>0.15744549999999999</v>
      </c>
      <c r="K27" s="20">
        <v>8.4444900000000003E-2</v>
      </c>
      <c r="L27" s="20"/>
      <c r="M27" s="20"/>
      <c r="N27" s="20">
        <v>8.1375400000000001E-2</v>
      </c>
      <c r="O27" s="20"/>
      <c r="P27" s="20">
        <v>6.6475400000000004E-2</v>
      </c>
      <c r="Q27" s="20"/>
      <c r="R27" s="20">
        <v>5.0033599999999998E-2</v>
      </c>
      <c r="S27" s="20"/>
      <c r="T27" s="20">
        <v>0.1003204</v>
      </c>
      <c r="U27" s="20"/>
      <c r="V27" s="20">
        <v>0.1103867</v>
      </c>
      <c r="W27" s="20">
        <v>7.1391200000000002E-2</v>
      </c>
      <c r="X27" s="20">
        <v>5.8183699999999998E-2</v>
      </c>
      <c r="Y27" s="20">
        <v>5.2926800000000003E-2</v>
      </c>
      <c r="Z27" s="20">
        <v>5.7726899999999998E-2</v>
      </c>
      <c r="AA27" s="20">
        <v>0.1066882</v>
      </c>
      <c r="AB27" s="20">
        <v>7.64566E-2</v>
      </c>
      <c r="AC27" s="20"/>
      <c r="AD27" s="20">
        <v>5.4144499999999998E-2</v>
      </c>
      <c r="AE27" s="20"/>
      <c r="AF27" s="20"/>
      <c r="AG27" s="20"/>
      <c r="AH27" s="29" t="s">
        <v>86</v>
      </c>
      <c r="AJ27" s="21">
        <f>AVERAGE(G27:AG27)</f>
        <v>8.3085475000000006E-2</v>
      </c>
      <c r="AK27" s="21">
        <f>STDEV(G27:AG27)</f>
        <v>3.1126225163496234E-2</v>
      </c>
      <c r="AM27" s="64">
        <v>0.3</v>
      </c>
      <c r="AN27" s="60" t="s">
        <v>8</v>
      </c>
    </row>
    <row r="28" spans="1:44" s="30" customFormat="1" x14ac:dyDescent="0.2">
      <c r="B28" s="24"/>
      <c r="C28" s="25"/>
      <c r="D28" s="25"/>
      <c r="E28" s="19">
        <v>4.1767499999999999E-2</v>
      </c>
      <c r="F28" s="19">
        <v>4.0099000000000003E-2</v>
      </c>
      <c r="G28" s="20">
        <v>8.4779999999999994E-3</v>
      </c>
      <c r="H28" s="20"/>
      <c r="I28" s="20">
        <v>2.88975E-2</v>
      </c>
      <c r="J28" s="20">
        <v>5.1351599999999997E-2</v>
      </c>
      <c r="K28" s="20">
        <v>3.5181200000000003E-2</v>
      </c>
      <c r="L28" s="20"/>
      <c r="M28" s="20"/>
      <c r="N28" s="20">
        <v>3.3938000000000003E-2</v>
      </c>
      <c r="O28" s="20"/>
      <c r="P28" s="20">
        <v>2.5936500000000001E-2</v>
      </c>
      <c r="Q28" s="20"/>
      <c r="R28" s="20">
        <v>1.5233399999999999E-2</v>
      </c>
      <c r="S28" s="20"/>
      <c r="T28" s="20">
        <v>4.6504299999999998E-2</v>
      </c>
      <c r="U28" s="20"/>
      <c r="V28" s="20">
        <v>4.2419699999999998E-2</v>
      </c>
      <c r="W28" s="20">
        <v>2.5068300000000002E-2</v>
      </c>
      <c r="X28" s="20">
        <v>2.2680200000000001E-2</v>
      </c>
      <c r="Y28" s="20">
        <v>1.8624999999999999E-2</v>
      </c>
      <c r="Z28" s="20">
        <v>2.2528800000000002E-2</v>
      </c>
      <c r="AA28" s="20">
        <v>4.4376199999999998E-2</v>
      </c>
      <c r="AB28" s="20">
        <v>2.69479E-2</v>
      </c>
      <c r="AC28" s="20"/>
      <c r="AD28" s="20">
        <v>1.91716E-2</v>
      </c>
      <c r="AE28" s="20"/>
      <c r="AF28" s="20"/>
      <c r="AG28" s="20"/>
      <c r="AH28" s="29" t="s">
        <v>86</v>
      </c>
      <c r="AM28" s="55"/>
      <c r="AN28" s="59"/>
    </row>
    <row r="29" spans="1:44" s="30" customFormat="1" x14ac:dyDescent="0.2">
      <c r="B29" s="24"/>
      <c r="C29" s="25"/>
      <c r="D29" s="25"/>
      <c r="E29" s="19">
        <v>0.62645680000000004</v>
      </c>
      <c r="F29" s="19">
        <v>0.40177020000000002</v>
      </c>
      <c r="G29" s="20">
        <v>0.37895329999999999</v>
      </c>
      <c r="H29" s="20"/>
      <c r="I29" s="20">
        <v>0.44587009999999999</v>
      </c>
      <c r="J29" s="20">
        <v>0.39212809999999998</v>
      </c>
      <c r="K29" s="20">
        <v>0.18916669999999999</v>
      </c>
      <c r="L29" s="20"/>
      <c r="M29" s="20"/>
      <c r="N29" s="20">
        <v>0.18258730000000001</v>
      </c>
      <c r="O29" s="20"/>
      <c r="P29" s="20">
        <v>0.15997049999999999</v>
      </c>
      <c r="Q29" s="20"/>
      <c r="R29" s="20">
        <v>0.15205769999999999</v>
      </c>
      <c r="S29" s="20"/>
      <c r="T29" s="20">
        <v>0.20314560000000001</v>
      </c>
      <c r="U29" s="20"/>
      <c r="V29" s="20">
        <v>0.25792189999999998</v>
      </c>
      <c r="W29" s="20">
        <v>0.18690309999999999</v>
      </c>
      <c r="X29" s="20">
        <v>0.14123289999999999</v>
      </c>
      <c r="Y29" s="20">
        <v>0.14130609999999999</v>
      </c>
      <c r="Z29" s="20">
        <v>0.14003889999999999</v>
      </c>
      <c r="AA29" s="20">
        <v>0.2349821</v>
      </c>
      <c r="AB29" s="20">
        <v>0.19837920000000001</v>
      </c>
      <c r="AC29" s="20"/>
      <c r="AD29" s="20">
        <v>0.14357600000000001</v>
      </c>
      <c r="AE29" s="20"/>
      <c r="AF29" s="20"/>
      <c r="AG29" s="20"/>
      <c r="AH29" s="29" t="s">
        <v>86</v>
      </c>
      <c r="AM29" s="55"/>
      <c r="AN29" s="59"/>
    </row>
    <row r="30" spans="1:44" s="73" customFormat="1" x14ac:dyDescent="0.2">
      <c r="A30" s="73" t="s">
        <v>51</v>
      </c>
      <c r="B30" s="84" t="s">
        <v>54</v>
      </c>
      <c r="C30" s="85" t="s">
        <v>43</v>
      </c>
      <c r="D30" s="85" t="s">
        <v>46</v>
      </c>
      <c r="E30" s="86">
        <v>9.4045100000000006E-2</v>
      </c>
      <c r="F30" s="86">
        <v>5.8876900000000003E-2</v>
      </c>
      <c r="G30" s="87">
        <v>8.2827200000000004E-2</v>
      </c>
      <c r="H30" s="87">
        <v>6.2027499999999999E-2</v>
      </c>
      <c r="I30" s="87">
        <v>6.3698500000000005E-2</v>
      </c>
      <c r="J30" s="87">
        <v>7.0822499999999997E-2</v>
      </c>
      <c r="K30" s="87">
        <v>5.5958000000000001E-2</v>
      </c>
      <c r="L30" s="87">
        <v>7.4511499999999994E-2</v>
      </c>
      <c r="M30" s="87">
        <v>5.0653999999999998E-2</v>
      </c>
      <c r="N30" s="87">
        <v>7.8834000000000001E-2</v>
      </c>
      <c r="O30" s="87">
        <v>8.2257300000000005E-2</v>
      </c>
      <c r="P30" s="87">
        <v>9.2401999999999998E-2</v>
      </c>
      <c r="Q30" s="87">
        <v>8.1449300000000002E-2</v>
      </c>
      <c r="R30" s="87">
        <v>8.2075800000000004E-2</v>
      </c>
      <c r="S30" s="87">
        <v>9.1768600000000006E-2</v>
      </c>
      <c r="T30" s="87">
        <v>8.9464199999999994E-2</v>
      </c>
      <c r="U30" s="87">
        <v>0.1188521</v>
      </c>
      <c r="V30" s="87">
        <v>8.6188299999999995E-2</v>
      </c>
      <c r="W30" s="87">
        <v>8.3472299999999999E-2</v>
      </c>
      <c r="X30" s="87">
        <v>0.1229165</v>
      </c>
      <c r="Y30" s="87">
        <v>9.9728999999999998E-2</v>
      </c>
      <c r="Z30" s="87">
        <v>6.7306199999999997E-2</v>
      </c>
      <c r="AA30" s="87">
        <v>6.4069799999999996E-2</v>
      </c>
      <c r="AB30" s="87">
        <v>9.6853099999999998E-2</v>
      </c>
      <c r="AC30" s="89">
        <v>7.9050899999999993E-2</v>
      </c>
      <c r="AD30" s="87">
        <v>7.4646000000000004E-2</v>
      </c>
      <c r="AE30" s="87">
        <v>6.9425200000000006E-2</v>
      </c>
      <c r="AF30" s="87">
        <v>5.9395099999999999E-2</v>
      </c>
      <c r="AG30" s="87">
        <v>6.8459300000000001E-2</v>
      </c>
      <c r="AH30" s="87"/>
      <c r="AJ30" s="88">
        <f>AVERAGE(G30:AG30)</f>
        <v>7.959682222222221E-2</v>
      </c>
      <c r="AK30" s="88">
        <f>STDEV(G30:AG30)</f>
        <v>1.7242193791669618E-2</v>
      </c>
      <c r="AM30" s="89">
        <v>0.16</v>
      </c>
      <c r="AN30" s="90" t="s">
        <v>9</v>
      </c>
    </row>
    <row r="31" spans="1:44" s="97" customFormat="1" x14ac:dyDescent="0.2">
      <c r="B31" s="98"/>
      <c r="C31" s="99"/>
      <c r="D31" s="99"/>
      <c r="E31" s="86">
        <v>6.8124900000000002E-2</v>
      </c>
      <c r="F31" s="86">
        <v>4.2297899999999999E-2</v>
      </c>
      <c r="G31" s="87">
        <v>6.05213E-2</v>
      </c>
      <c r="H31" s="87">
        <v>4.2802699999999999E-2</v>
      </c>
      <c r="I31" s="87">
        <v>4.6203899999999999E-2</v>
      </c>
      <c r="J31" s="87">
        <v>5.50181E-2</v>
      </c>
      <c r="K31" s="87">
        <v>4.1307499999999997E-2</v>
      </c>
      <c r="L31" s="87">
        <v>5.6993500000000002E-2</v>
      </c>
      <c r="M31" s="87">
        <v>3.76656E-2</v>
      </c>
      <c r="N31" s="87">
        <v>6.0325400000000001E-2</v>
      </c>
      <c r="O31" s="87">
        <v>6.2904000000000002E-2</v>
      </c>
      <c r="P31" s="87">
        <v>7.0522500000000002E-2</v>
      </c>
      <c r="Q31" s="87">
        <v>6.2850100000000006E-2</v>
      </c>
      <c r="R31" s="87">
        <v>6.0049400000000003E-2</v>
      </c>
      <c r="S31" s="87">
        <v>7.3288099999999995E-2</v>
      </c>
      <c r="T31" s="87">
        <v>7.0611900000000005E-2</v>
      </c>
      <c r="U31" s="87">
        <v>9.7895300000000005E-2</v>
      </c>
      <c r="V31" s="87">
        <v>6.46428E-2</v>
      </c>
      <c r="W31" s="87">
        <v>6.4033900000000005E-2</v>
      </c>
      <c r="X31" s="87">
        <v>9.5630400000000004E-2</v>
      </c>
      <c r="Y31" s="87">
        <v>7.8464400000000004E-2</v>
      </c>
      <c r="Z31" s="87">
        <v>5.0607199999999998E-2</v>
      </c>
      <c r="AA31" s="87">
        <v>4.5861800000000001E-2</v>
      </c>
      <c r="AB31" s="87">
        <v>7.49475E-2</v>
      </c>
      <c r="AC31" s="89">
        <v>6.1263199999999997E-2</v>
      </c>
      <c r="AD31" s="87">
        <v>5.6077099999999998E-2</v>
      </c>
      <c r="AE31" s="87">
        <v>5.06659E-2</v>
      </c>
      <c r="AF31" s="87">
        <v>4.2054500000000002E-2</v>
      </c>
      <c r="AG31" s="87">
        <v>4.4249900000000002E-2</v>
      </c>
      <c r="AH31" s="87"/>
      <c r="AM31" s="100"/>
      <c r="AN31" s="101"/>
    </row>
    <row r="32" spans="1:44" s="97" customFormat="1" x14ac:dyDescent="0.2">
      <c r="B32" s="98"/>
      <c r="C32" s="99"/>
      <c r="D32" s="99"/>
      <c r="E32" s="86">
        <v>0.1284679</v>
      </c>
      <c r="F32" s="86">
        <v>8.1401699999999994E-2</v>
      </c>
      <c r="G32" s="87">
        <v>0.11237080000000001</v>
      </c>
      <c r="H32" s="87">
        <v>8.9083300000000004E-2</v>
      </c>
      <c r="I32" s="87">
        <v>8.7211499999999997E-2</v>
      </c>
      <c r="J32" s="87">
        <v>9.0730900000000003E-2</v>
      </c>
      <c r="K32" s="87">
        <v>7.5396000000000005E-2</v>
      </c>
      <c r="L32" s="87">
        <v>9.68609E-2</v>
      </c>
      <c r="M32" s="87">
        <v>6.7805599999999994E-2</v>
      </c>
      <c r="N32" s="87">
        <v>0.1024023</v>
      </c>
      <c r="O32" s="87">
        <v>0.1068858</v>
      </c>
      <c r="P32" s="87">
        <v>0.1201918</v>
      </c>
      <c r="Q32" s="87">
        <v>0.1049363</v>
      </c>
      <c r="R32" s="87">
        <v>0.1112254</v>
      </c>
      <c r="S32" s="87">
        <v>0.11433409999999999</v>
      </c>
      <c r="T32" s="87">
        <v>0.11273909999999999</v>
      </c>
      <c r="U32" s="87">
        <v>0.14358119999999999</v>
      </c>
      <c r="V32" s="87">
        <v>0.11403919999999999</v>
      </c>
      <c r="W32" s="87">
        <v>0.1081299</v>
      </c>
      <c r="X32" s="87">
        <v>0.15663949999999999</v>
      </c>
      <c r="Y32" s="87">
        <v>0.12596879999999999</v>
      </c>
      <c r="Z32" s="87">
        <v>8.8998900000000006E-2</v>
      </c>
      <c r="AA32" s="87">
        <v>8.8833700000000002E-2</v>
      </c>
      <c r="AB32" s="87">
        <v>0.12430090000000001</v>
      </c>
      <c r="AC32" s="89">
        <v>0.10144499999999999</v>
      </c>
      <c r="AD32" s="87">
        <v>9.8720500000000003E-2</v>
      </c>
      <c r="AE32" s="87">
        <v>9.4439099999999998E-2</v>
      </c>
      <c r="AF32" s="87">
        <v>8.3264299999999999E-2</v>
      </c>
      <c r="AG32" s="87">
        <v>0.1044659</v>
      </c>
      <c r="AH32" s="87"/>
      <c r="AM32" s="100"/>
      <c r="AN32" s="101"/>
    </row>
    <row r="33" spans="1:40" x14ac:dyDescent="0.2">
      <c r="A33" s="13" t="s">
        <v>30</v>
      </c>
      <c r="B33" s="17" t="s">
        <v>54</v>
      </c>
      <c r="C33" s="18" t="s">
        <v>43</v>
      </c>
      <c r="D33" s="18" t="s">
        <v>45</v>
      </c>
      <c r="E33" s="19">
        <v>0.30408099999999999</v>
      </c>
      <c r="F33" s="19"/>
      <c r="G33" s="20"/>
      <c r="H33" s="20"/>
      <c r="I33" s="20"/>
      <c r="J33" s="20"/>
      <c r="K33" s="20"/>
      <c r="L33" s="20"/>
      <c r="M33" s="20"/>
      <c r="N33" s="20"/>
      <c r="O33" s="20"/>
      <c r="P33" s="20">
        <v>5.7219100000000002E-2</v>
      </c>
      <c r="Q33" s="20"/>
      <c r="R33" s="20"/>
      <c r="S33" s="20"/>
      <c r="T33" s="20">
        <v>7.1004399999999995E-2</v>
      </c>
      <c r="U33" s="20">
        <v>5.1090200000000002E-2</v>
      </c>
      <c r="V33" s="20"/>
      <c r="W33" s="20"/>
      <c r="X33" s="20"/>
      <c r="Y33" s="20"/>
      <c r="Z33" s="20"/>
      <c r="AA33" s="20"/>
      <c r="AB33" s="20">
        <v>0.1155191</v>
      </c>
      <c r="AC33" s="20"/>
      <c r="AD33" s="20"/>
      <c r="AE33" s="20">
        <v>5.4978699999999998E-2</v>
      </c>
      <c r="AF33" s="20"/>
      <c r="AG33" s="20"/>
      <c r="AH33" s="20"/>
      <c r="AJ33" s="21">
        <f>AVERAGE(G33:AG33)</f>
        <v>6.9962300000000005E-2</v>
      </c>
      <c r="AK33" s="21">
        <f>STDEV(G33:AG33)</f>
        <v>2.6549771996478622E-2</v>
      </c>
      <c r="AM33" s="64">
        <v>0.59599999999999997</v>
      </c>
      <c r="AN33" s="60" t="s">
        <v>10</v>
      </c>
    </row>
    <row r="34" spans="1:40" s="30" customFormat="1" x14ac:dyDescent="0.2">
      <c r="B34" s="24"/>
      <c r="C34" s="25"/>
      <c r="D34" s="25"/>
      <c r="E34" s="19">
        <v>5.9440699999999999E-2</v>
      </c>
      <c r="F34" s="19"/>
      <c r="G34" s="20"/>
      <c r="H34" s="20"/>
      <c r="I34" s="20"/>
      <c r="J34" s="20"/>
      <c r="K34" s="20"/>
      <c r="L34" s="20"/>
      <c r="M34" s="20"/>
      <c r="N34" s="20"/>
      <c r="O34" s="20"/>
      <c r="P34" s="20">
        <v>7.6299999999999996E-3</v>
      </c>
      <c r="Q34" s="20"/>
      <c r="R34" s="20"/>
      <c r="S34" s="20"/>
      <c r="T34" s="20">
        <v>2.49996E-2</v>
      </c>
      <c r="U34" s="20">
        <v>6.7951000000000001E-3</v>
      </c>
      <c r="V34" s="20"/>
      <c r="W34" s="20"/>
      <c r="X34" s="20"/>
      <c r="Y34" s="20"/>
      <c r="Z34" s="20"/>
      <c r="AA34" s="20"/>
      <c r="AB34" s="20">
        <v>3.47318E-2</v>
      </c>
      <c r="AC34" s="20"/>
      <c r="AD34" s="20"/>
      <c r="AE34" s="20">
        <v>1.6573500000000001E-2</v>
      </c>
      <c r="AF34" s="20"/>
      <c r="AG34" s="20"/>
      <c r="AH34" s="20"/>
      <c r="AM34" s="55"/>
      <c r="AN34" s="59"/>
    </row>
    <row r="35" spans="1:40" s="30" customFormat="1" x14ac:dyDescent="0.2">
      <c r="B35" s="24"/>
      <c r="C35" s="25"/>
      <c r="D35" s="25"/>
      <c r="E35" s="19">
        <v>0.75131119999999996</v>
      </c>
      <c r="F35" s="19"/>
      <c r="G35" s="20"/>
      <c r="H35" s="20"/>
      <c r="I35" s="20"/>
      <c r="J35" s="20"/>
      <c r="K35" s="20"/>
      <c r="L35" s="20"/>
      <c r="M35" s="20"/>
      <c r="N35" s="20"/>
      <c r="O35" s="20"/>
      <c r="P35" s="20">
        <v>0.32390469999999999</v>
      </c>
      <c r="Q35" s="20"/>
      <c r="R35" s="20"/>
      <c r="S35" s="20"/>
      <c r="T35" s="20">
        <v>0.18555640000000001</v>
      </c>
      <c r="U35" s="20">
        <v>0.29760829999999999</v>
      </c>
      <c r="V35" s="20"/>
      <c r="W35" s="20"/>
      <c r="X35" s="20"/>
      <c r="Y35" s="20"/>
      <c r="Z35" s="20"/>
      <c r="AA35" s="20"/>
      <c r="AB35" s="20">
        <v>0.32161089999999998</v>
      </c>
      <c r="AC35" s="20"/>
      <c r="AD35" s="20"/>
      <c r="AE35" s="20">
        <v>0.16724430000000001</v>
      </c>
      <c r="AF35" s="20"/>
      <c r="AG35" s="20"/>
      <c r="AH35" s="20"/>
      <c r="AM35" s="55"/>
      <c r="AN35" s="59"/>
    </row>
    <row r="36" spans="1:40" s="73" customFormat="1" x14ac:dyDescent="0.2">
      <c r="A36" s="73" t="s">
        <v>31</v>
      </c>
      <c r="B36" s="84" t="s">
        <v>54</v>
      </c>
      <c r="C36" s="85" t="s">
        <v>43</v>
      </c>
      <c r="D36" s="85" t="s">
        <v>45</v>
      </c>
      <c r="E36" s="86">
        <v>0.51026360000000004</v>
      </c>
      <c r="F36" s="86"/>
      <c r="G36" s="87">
        <v>6.2720600000000001E-2</v>
      </c>
      <c r="H36" s="87"/>
      <c r="I36" s="87"/>
      <c r="J36" s="87">
        <v>5.6047399999999997E-2</v>
      </c>
      <c r="K36" s="87"/>
      <c r="L36" s="87">
        <v>5.3299800000000001E-2</v>
      </c>
      <c r="M36" s="87"/>
      <c r="N36" s="87"/>
      <c r="O36" s="87"/>
      <c r="P36" s="87"/>
      <c r="Q36" s="87">
        <v>7.1276199999999998E-2</v>
      </c>
      <c r="R36" s="87">
        <v>0.13448080000000001</v>
      </c>
      <c r="S36" s="87">
        <v>6.5066200000000005E-2</v>
      </c>
      <c r="T36" s="87">
        <v>0.10134369999999999</v>
      </c>
      <c r="U36" s="87">
        <v>0.1228495</v>
      </c>
      <c r="V36" s="87">
        <v>5.59266E-2</v>
      </c>
      <c r="W36" s="87">
        <v>9.4007199999999999E-2</v>
      </c>
      <c r="X36" s="87">
        <v>6.4919199999999996E-2</v>
      </c>
      <c r="Y36" s="87">
        <v>5.0406300000000001E-2</v>
      </c>
      <c r="Z36" s="87">
        <v>9.9900799999999998E-2</v>
      </c>
      <c r="AA36" s="87"/>
      <c r="AB36" s="87">
        <v>7.1589600000000003E-2</v>
      </c>
      <c r="AC36" s="89">
        <v>0.1113635</v>
      </c>
      <c r="AD36" s="87"/>
      <c r="AE36" s="87">
        <v>7.5092300000000001E-2</v>
      </c>
      <c r="AF36" s="87"/>
      <c r="AG36" s="87">
        <v>7.9900799999999994E-2</v>
      </c>
      <c r="AH36" s="87"/>
      <c r="AJ36" s="88">
        <f>AVERAGE(G36:AG36)</f>
        <v>8.0599441176470596E-2</v>
      </c>
      <c r="AK36" s="88">
        <f>STDEV(G36:AG36)</f>
        <v>2.5607005403821104E-2</v>
      </c>
      <c r="AM36" s="89">
        <v>0.376</v>
      </c>
      <c r="AN36" s="90" t="s">
        <v>11</v>
      </c>
    </row>
    <row r="37" spans="1:40" s="97" customFormat="1" x14ac:dyDescent="0.2">
      <c r="B37" s="98"/>
      <c r="C37" s="99"/>
      <c r="D37" s="99"/>
      <c r="E37" s="86">
        <v>0.13848469999999999</v>
      </c>
      <c r="F37" s="86"/>
      <c r="G37" s="87">
        <v>1.49196E-2</v>
      </c>
      <c r="H37" s="87"/>
      <c r="I37" s="87"/>
      <c r="J37" s="87">
        <v>2.0080299999999999E-2</v>
      </c>
      <c r="K37" s="87"/>
      <c r="L37" s="87">
        <v>1.27479E-2</v>
      </c>
      <c r="M37" s="87"/>
      <c r="N37" s="87"/>
      <c r="O37" s="87"/>
      <c r="P37" s="87"/>
      <c r="Q37" s="87">
        <v>2.1838799999999998E-2</v>
      </c>
      <c r="R37" s="87">
        <v>5.2867900000000002E-2</v>
      </c>
      <c r="S37" s="87">
        <v>2.3454699999999998E-2</v>
      </c>
      <c r="T37" s="87">
        <v>5.58431E-2</v>
      </c>
      <c r="U37" s="87">
        <v>6.0631999999999998E-2</v>
      </c>
      <c r="V37" s="87">
        <v>2.6841299999999998E-2</v>
      </c>
      <c r="W37" s="87">
        <v>4.80861E-2</v>
      </c>
      <c r="X37" s="87">
        <v>3.23407E-2</v>
      </c>
      <c r="Y37" s="87">
        <v>2.1747499999999999E-2</v>
      </c>
      <c r="Z37" s="87">
        <v>5.5016099999999998E-2</v>
      </c>
      <c r="AA37" s="87"/>
      <c r="AB37" s="87">
        <v>3.26901E-2</v>
      </c>
      <c r="AC37" s="89">
        <v>6.7406499999999994E-2</v>
      </c>
      <c r="AD37" s="87"/>
      <c r="AE37" s="87">
        <v>3.2131100000000003E-2</v>
      </c>
      <c r="AF37" s="87"/>
      <c r="AG37" s="87">
        <v>3.1395300000000001E-2</v>
      </c>
      <c r="AH37" s="87"/>
      <c r="AM37" s="100"/>
      <c r="AN37" s="101"/>
    </row>
    <row r="38" spans="1:40" s="97" customFormat="1" x14ac:dyDescent="0.2">
      <c r="B38" s="98"/>
      <c r="C38" s="99"/>
      <c r="D38" s="99"/>
      <c r="E38" s="86">
        <v>0.87102520000000005</v>
      </c>
      <c r="F38" s="86"/>
      <c r="G38" s="87">
        <v>0.2281946</v>
      </c>
      <c r="H38" s="87"/>
      <c r="I38" s="87"/>
      <c r="J38" s="87">
        <v>0.1467871</v>
      </c>
      <c r="K38" s="87"/>
      <c r="L38" s="87">
        <v>0.1970963</v>
      </c>
      <c r="M38" s="87"/>
      <c r="N38" s="87"/>
      <c r="O38" s="87"/>
      <c r="P38" s="87"/>
      <c r="Q38" s="87">
        <v>0.2087445</v>
      </c>
      <c r="R38" s="87">
        <v>0.30191950000000001</v>
      </c>
      <c r="S38" s="87">
        <v>0.16781509999999999</v>
      </c>
      <c r="T38" s="87">
        <v>0.17696909999999999</v>
      </c>
      <c r="U38" s="87">
        <v>0.23307079999999999</v>
      </c>
      <c r="V38" s="87">
        <v>0.11287320000000001</v>
      </c>
      <c r="W38" s="87">
        <v>0.17568800000000001</v>
      </c>
      <c r="X38" s="87">
        <v>0.12604109999999999</v>
      </c>
      <c r="Y38" s="87">
        <v>0.1124888</v>
      </c>
      <c r="Z38" s="87">
        <v>0.17463709999999999</v>
      </c>
      <c r="AA38" s="87"/>
      <c r="AB38" s="87">
        <v>0.14961769999999999</v>
      </c>
      <c r="AC38" s="89">
        <v>0.17849909999999999</v>
      </c>
      <c r="AD38" s="87"/>
      <c r="AE38" s="87">
        <v>0.16566310000000001</v>
      </c>
      <c r="AF38" s="87"/>
      <c r="AG38" s="87">
        <v>0.18874389999999999</v>
      </c>
      <c r="AH38" s="87"/>
      <c r="AM38" s="100"/>
      <c r="AN38" s="101"/>
    </row>
    <row r="39" spans="1:40" x14ac:dyDescent="0.2">
      <c r="A39" s="13" t="s">
        <v>32</v>
      </c>
      <c r="B39" s="17" t="s">
        <v>54</v>
      </c>
      <c r="C39" s="18" t="s">
        <v>43</v>
      </c>
      <c r="D39" s="18" t="s">
        <v>45</v>
      </c>
      <c r="E39" s="19"/>
      <c r="F39" s="19">
        <v>8.0231499999999997E-2</v>
      </c>
      <c r="G39" s="20">
        <v>8.0827399999999994E-2</v>
      </c>
      <c r="H39" s="20">
        <v>0.1209549</v>
      </c>
      <c r="I39" s="20">
        <v>7.1523000000000003E-2</v>
      </c>
      <c r="J39" s="20">
        <v>9.9917800000000001E-2</v>
      </c>
      <c r="K39" s="20">
        <v>5.2100399999999998E-2</v>
      </c>
      <c r="L39" s="20"/>
      <c r="M39" s="20">
        <v>9.55564E-2</v>
      </c>
      <c r="N39" s="20">
        <v>7.7901200000000004E-2</v>
      </c>
      <c r="O39" s="20">
        <v>6.3591599999999998E-2</v>
      </c>
      <c r="P39" s="20"/>
      <c r="Q39" s="20">
        <v>0.1118468</v>
      </c>
      <c r="R39" s="20">
        <v>0.109282</v>
      </c>
      <c r="S39" s="20"/>
      <c r="T39" s="20">
        <v>9.1285400000000003E-2</v>
      </c>
      <c r="U39" s="20">
        <v>9.3590400000000004E-2</v>
      </c>
      <c r="V39" s="20">
        <v>8.5724400000000006E-2</v>
      </c>
      <c r="W39" s="20">
        <v>0.1658365</v>
      </c>
      <c r="X39" s="20">
        <v>0.1373472</v>
      </c>
      <c r="Y39" s="20">
        <v>0.14504059999999999</v>
      </c>
      <c r="Z39" s="20">
        <v>6.4432600000000007E-2</v>
      </c>
      <c r="AA39" s="20">
        <v>0.1076042</v>
      </c>
      <c r="AB39" s="20">
        <v>0.11138960000000001</v>
      </c>
      <c r="AC39" s="29">
        <v>0.11086799999999999</v>
      </c>
      <c r="AD39" s="20">
        <v>0.1002227</v>
      </c>
      <c r="AE39" s="20">
        <v>9.6573199999999998E-2</v>
      </c>
      <c r="AF39" s="20">
        <v>0.1144939</v>
      </c>
      <c r="AG39" s="20">
        <v>0.1047052</v>
      </c>
      <c r="AH39" s="20"/>
      <c r="AJ39" s="21">
        <f>AVERAGE(G39:AG39)</f>
        <v>0.10052564166666665</v>
      </c>
      <c r="AK39" s="21">
        <f>STDEV(G39:AG39)</f>
        <v>2.6258744346911497E-2</v>
      </c>
      <c r="AM39" s="64">
        <v>0.438</v>
      </c>
      <c r="AN39" s="60" t="s">
        <v>12</v>
      </c>
    </row>
    <row r="40" spans="1:40" s="30" customFormat="1" x14ac:dyDescent="0.2">
      <c r="B40" s="24"/>
      <c r="C40" s="25"/>
      <c r="D40" s="25"/>
      <c r="E40" s="19"/>
      <c r="F40" s="19">
        <v>3.7847600000000002E-2</v>
      </c>
      <c r="G40" s="20">
        <v>3.8177999999999997E-2</v>
      </c>
      <c r="H40" s="20">
        <v>6.95302E-2</v>
      </c>
      <c r="I40" s="20">
        <v>3.37294E-2</v>
      </c>
      <c r="J40" s="20">
        <v>5.6118099999999997E-2</v>
      </c>
      <c r="K40" s="20">
        <v>2.31506E-2</v>
      </c>
      <c r="L40" s="20"/>
      <c r="M40" s="20">
        <v>5.2520499999999998E-2</v>
      </c>
      <c r="N40" s="20">
        <v>4.5720299999999998E-2</v>
      </c>
      <c r="O40" s="20">
        <v>3.57465E-2</v>
      </c>
      <c r="P40" s="20"/>
      <c r="Q40" s="20">
        <v>6.4398499999999997E-2</v>
      </c>
      <c r="R40" s="20">
        <v>5.8146200000000002E-2</v>
      </c>
      <c r="S40" s="20"/>
      <c r="T40" s="20">
        <v>4.7022500000000002E-2</v>
      </c>
      <c r="U40" s="20">
        <v>5.1353099999999999E-2</v>
      </c>
      <c r="V40" s="20">
        <v>4.5677200000000001E-2</v>
      </c>
      <c r="W40" s="20">
        <v>9.9246600000000004E-2</v>
      </c>
      <c r="X40" s="20">
        <v>8.21022E-2</v>
      </c>
      <c r="Y40" s="20">
        <v>9.0567599999999998E-2</v>
      </c>
      <c r="Z40" s="20">
        <v>3.3294799999999999E-2</v>
      </c>
      <c r="AA40" s="20">
        <v>5.5500000000000001E-2</v>
      </c>
      <c r="AB40" s="20">
        <v>7.3333499999999996E-2</v>
      </c>
      <c r="AC40" s="29">
        <v>7.2342400000000001E-2</v>
      </c>
      <c r="AD40" s="20">
        <v>5.9868299999999999E-2</v>
      </c>
      <c r="AE40" s="20">
        <v>5.5623800000000001E-2</v>
      </c>
      <c r="AF40" s="20">
        <v>6.41983E-2</v>
      </c>
      <c r="AG40" s="20">
        <v>5.8406199999999998E-2</v>
      </c>
      <c r="AH40" s="20"/>
      <c r="AM40" s="55"/>
      <c r="AN40" s="59"/>
    </row>
    <row r="41" spans="1:40" s="30" customFormat="1" x14ac:dyDescent="0.2">
      <c r="B41" s="24"/>
      <c r="C41" s="25"/>
      <c r="D41" s="25"/>
      <c r="E41" s="19"/>
      <c r="F41" s="19">
        <v>0.16208359999999999</v>
      </c>
      <c r="G41" s="20">
        <v>0.16304469999999999</v>
      </c>
      <c r="H41" s="20">
        <v>0.20215040000000001</v>
      </c>
      <c r="I41" s="20">
        <v>0.1452966</v>
      </c>
      <c r="J41" s="20">
        <v>0.171685</v>
      </c>
      <c r="K41" s="20">
        <v>0.1130618</v>
      </c>
      <c r="L41" s="20"/>
      <c r="M41" s="20">
        <v>0.16761780000000001</v>
      </c>
      <c r="N41" s="20">
        <v>0.12965570000000001</v>
      </c>
      <c r="O41" s="20">
        <v>0.11063820000000001</v>
      </c>
      <c r="P41" s="20"/>
      <c r="Q41" s="20">
        <v>0.1872576</v>
      </c>
      <c r="R41" s="20">
        <v>0.19602839999999999</v>
      </c>
      <c r="S41" s="20"/>
      <c r="T41" s="20">
        <v>0.16979</v>
      </c>
      <c r="U41" s="20">
        <v>0.16454160000000001</v>
      </c>
      <c r="V41" s="20">
        <v>0.1551737</v>
      </c>
      <c r="W41" s="20">
        <v>0.26400980000000002</v>
      </c>
      <c r="X41" s="20">
        <v>0.22082260000000001</v>
      </c>
      <c r="Y41" s="20">
        <v>0.22419990000000001</v>
      </c>
      <c r="Z41" s="20">
        <v>0.12104479999999999</v>
      </c>
      <c r="AA41" s="20">
        <v>0.19835179999999999</v>
      </c>
      <c r="AB41" s="20">
        <v>0.16566400000000001</v>
      </c>
      <c r="AC41" s="29">
        <v>0.16623370000000001</v>
      </c>
      <c r="AD41" s="20">
        <v>0.16306029999999999</v>
      </c>
      <c r="AE41" s="20">
        <v>0.16248209999999999</v>
      </c>
      <c r="AF41" s="20">
        <v>0.19594249999999999</v>
      </c>
      <c r="AG41" s="20">
        <v>0.18066380000000001</v>
      </c>
      <c r="AH41" s="20"/>
      <c r="AM41" s="55"/>
      <c r="AN41" s="59"/>
    </row>
    <row r="42" spans="1:40" s="87" customFormat="1" x14ac:dyDescent="0.2">
      <c r="A42" s="73" t="s">
        <v>33</v>
      </c>
      <c r="B42" s="84" t="s">
        <v>54</v>
      </c>
      <c r="C42" s="85" t="s">
        <v>44</v>
      </c>
      <c r="D42" s="85" t="s">
        <v>47</v>
      </c>
      <c r="E42" s="86"/>
      <c r="F42" s="86"/>
      <c r="G42" s="87">
        <v>9.8721299999999998E-2</v>
      </c>
      <c r="H42" s="87">
        <v>7.0248199999999997E-2</v>
      </c>
      <c r="I42" s="87">
        <v>5.3692900000000002E-2</v>
      </c>
      <c r="J42" s="87">
        <v>7.8088000000000005E-2</v>
      </c>
      <c r="K42" s="89"/>
      <c r="L42" s="89"/>
      <c r="M42" s="87">
        <v>6.1234299999999998E-2</v>
      </c>
      <c r="N42" s="89"/>
      <c r="O42" s="89"/>
      <c r="P42" s="89"/>
      <c r="S42" s="87">
        <v>7.6927999999999996E-2</v>
      </c>
      <c r="T42" s="87">
        <v>6.7223599999999994E-2</v>
      </c>
      <c r="U42" s="87">
        <v>9.4472399999999998E-2</v>
      </c>
      <c r="V42" s="87">
        <v>0.1077312</v>
      </c>
      <c r="W42" s="87">
        <v>5.4120000000000001E-2</v>
      </c>
      <c r="X42" s="87">
        <v>0.1012904</v>
      </c>
      <c r="Y42" s="87">
        <v>0.1045041</v>
      </c>
      <c r="Z42" s="87">
        <v>5.52437E-2</v>
      </c>
      <c r="AA42" s="87">
        <v>7.6495300000000002E-2</v>
      </c>
      <c r="AB42" s="87">
        <v>0.1050769</v>
      </c>
      <c r="AC42" s="89">
        <v>9.0739500000000001E-2</v>
      </c>
      <c r="AD42" s="87">
        <v>7.5289099999999998E-2</v>
      </c>
      <c r="AE42" s="87">
        <v>7.9718800000000006E-2</v>
      </c>
      <c r="AF42" s="87">
        <v>6.2551999999999996E-2</v>
      </c>
      <c r="AJ42" s="88">
        <f>AVERAGE(G42:AG42)</f>
        <v>7.9651036842105255E-2</v>
      </c>
      <c r="AK42" s="88">
        <f>STDEV(G42:AG42)</f>
        <v>1.8351265448985372E-2</v>
      </c>
      <c r="AM42" s="89">
        <v>0.33500000000000002</v>
      </c>
      <c r="AN42" s="90" t="s">
        <v>13</v>
      </c>
    </row>
    <row r="43" spans="1:40" s="100" customFormat="1" x14ac:dyDescent="0.2">
      <c r="A43" s="97"/>
      <c r="B43" s="98"/>
      <c r="C43" s="99"/>
      <c r="D43" s="99"/>
      <c r="E43" s="86"/>
      <c r="F43" s="86"/>
      <c r="G43" s="87">
        <v>4.3249999999999997E-2</v>
      </c>
      <c r="H43" s="87">
        <v>3.4380500000000001E-2</v>
      </c>
      <c r="I43" s="87">
        <v>2.7359899999999999E-2</v>
      </c>
      <c r="J43" s="87">
        <v>4.2257500000000003E-2</v>
      </c>
      <c r="K43" s="89"/>
      <c r="L43" s="89"/>
      <c r="M43" s="87">
        <v>3.12225E-2</v>
      </c>
      <c r="N43" s="89"/>
      <c r="O43" s="89"/>
      <c r="P43" s="89"/>
      <c r="Q43" s="87"/>
      <c r="R43" s="87"/>
      <c r="S43" s="87">
        <v>4.1703999999999998E-2</v>
      </c>
      <c r="T43" s="87">
        <v>3.7449000000000003E-2</v>
      </c>
      <c r="U43" s="87">
        <v>6.0285600000000002E-2</v>
      </c>
      <c r="V43" s="87">
        <v>7.3923299999999997E-2</v>
      </c>
      <c r="W43" s="87">
        <v>3.09124E-2</v>
      </c>
      <c r="X43" s="87">
        <v>6.4795400000000003E-2</v>
      </c>
      <c r="Y43" s="87">
        <v>7.3468500000000006E-2</v>
      </c>
      <c r="Z43" s="87">
        <v>3.3252999999999998E-2</v>
      </c>
      <c r="AA43" s="87">
        <v>4.6748600000000001E-2</v>
      </c>
      <c r="AB43" s="87">
        <v>7.59489E-2</v>
      </c>
      <c r="AC43" s="89">
        <v>6.6049499999999997E-2</v>
      </c>
      <c r="AD43" s="87">
        <v>5.4061900000000003E-2</v>
      </c>
      <c r="AE43" s="87">
        <v>5.6370700000000003E-2</v>
      </c>
      <c r="AF43" s="87">
        <v>3.7539999999999997E-2</v>
      </c>
      <c r="AG43" s="87"/>
      <c r="AH43" s="87"/>
      <c r="AN43" s="101"/>
    </row>
    <row r="44" spans="1:40" s="100" customFormat="1" x14ac:dyDescent="0.2">
      <c r="A44" s="97"/>
      <c r="B44" s="98"/>
      <c r="C44" s="99"/>
      <c r="D44" s="99"/>
      <c r="E44" s="86"/>
      <c r="F44" s="86"/>
      <c r="G44" s="87">
        <v>0.20974190000000001</v>
      </c>
      <c r="H44" s="87">
        <v>0.13818030000000001</v>
      </c>
      <c r="I44" s="87">
        <v>0.1026946</v>
      </c>
      <c r="J44" s="87">
        <v>0.13986270000000001</v>
      </c>
      <c r="K44" s="89"/>
      <c r="L44" s="89"/>
      <c r="M44" s="87">
        <v>0.1166213</v>
      </c>
      <c r="N44" s="89"/>
      <c r="O44" s="89"/>
      <c r="P44" s="89"/>
      <c r="Q44" s="87"/>
      <c r="R44" s="87"/>
      <c r="S44" s="87">
        <v>0.13763010000000001</v>
      </c>
      <c r="T44" s="87">
        <v>0.1177745</v>
      </c>
      <c r="U44" s="87">
        <v>0.1450533</v>
      </c>
      <c r="V44" s="87">
        <v>0.15442249999999999</v>
      </c>
      <c r="W44" s="87">
        <v>9.3077499999999994E-2</v>
      </c>
      <c r="X44" s="87">
        <v>0.1549353</v>
      </c>
      <c r="Y44" s="87">
        <v>0.14657600000000001</v>
      </c>
      <c r="Z44" s="87">
        <v>9.0416999999999997E-2</v>
      </c>
      <c r="AA44" s="87">
        <v>0.1227331</v>
      </c>
      <c r="AB44" s="87">
        <v>0.14363970000000001</v>
      </c>
      <c r="AC44" s="89">
        <v>0.1234391</v>
      </c>
      <c r="AD44" s="87">
        <v>0.10393520000000001</v>
      </c>
      <c r="AE44" s="87">
        <v>0.11159380000000001</v>
      </c>
      <c r="AF44" s="87">
        <v>0.102455</v>
      </c>
      <c r="AG44" s="87"/>
      <c r="AH44" s="87"/>
      <c r="AN44" s="101"/>
    </row>
    <row r="45" spans="1:40" s="33" customFormat="1" x14ac:dyDescent="0.2">
      <c r="A45" s="33" t="s">
        <v>34</v>
      </c>
      <c r="B45" s="34" t="s">
        <v>54</v>
      </c>
      <c r="C45" s="35" t="s">
        <v>44</v>
      </c>
      <c r="D45" s="35" t="s">
        <v>47</v>
      </c>
      <c r="E45" s="19">
        <v>6.1840699999999998E-2</v>
      </c>
      <c r="F45" s="19">
        <v>0.18673219999999999</v>
      </c>
      <c r="G45" s="20">
        <v>9.2498800000000006E-2</v>
      </c>
      <c r="H45" s="20">
        <v>8.1583699999999995E-2</v>
      </c>
      <c r="I45" s="20"/>
      <c r="J45" s="20">
        <v>5.3611600000000002E-2</v>
      </c>
      <c r="K45" s="20">
        <v>6.3063400000000006E-2</v>
      </c>
      <c r="L45" s="20">
        <v>7.1460200000000001E-2</v>
      </c>
      <c r="M45" s="20">
        <v>7.4909000000000003E-2</v>
      </c>
      <c r="N45" s="20">
        <v>9.6389900000000001E-2</v>
      </c>
      <c r="O45" s="20"/>
      <c r="P45" s="20"/>
      <c r="Q45" s="20">
        <v>6.1920299999999998E-2</v>
      </c>
      <c r="R45" s="20">
        <v>5.4072200000000001E-2</v>
      </c>
      <c r="S45" s="20">
        <v>5.8118700000000002E-2</v>
      </c>
      <c r="T45" s="20"/>
      <c r="U45" s="20">
        <v>9.4721600000000003E-2</v>
      </c>
      <c r="V45" s="20">
        <v>7.7496200000000001E-2</v>
      </c>
      <c r="W45" s="20">
        <v>6.4789899999999997E-2</v>
      </c>
      <c r="X45" s="29">
        <v>7.8654399999999999E-2</v>
      </c>
      <c r="Y45" s="20">
        <v>7.93489E-2</v>
      </c>
      <c r="Z45" s="29"/>
      <c r="AA45" s="29">
        <v>7.5752399999999998E-2</v>
      </c>
      <c r="AB45" s="29"/>
      <c r="AC45" s="29">
        <v>0.10700519999999999</v>
      </c>
      <c r="AD45" s="29">
        <v>6.8653699999999998E-2</v>
      </c>
      <c r="AE45" s="29">
        <v>6.3499799999999995E-2</v>
      </c>
      <c r="AF45" s="29">
        <v>8.3068699999999995E-2</v>
      </c>
      <c r="AG45" s="29">
        <v>5.5279099999999998E-2</v>
      </c>
      <c r="AH45" s="29"/>
      <c r="AJ45" s="21">
        <f>AVERAGE(G45:AG45)</f>
        <v>7.4090366666666671E-2</v>
      </c>
      <c r="AK45" s="21">
        <f>STDEV(G45:AG45)</f>
        <v>1.496554733497352E-2</v>
      </c>
      <c r="AM45" s="56">
        <v>0.503</v>
      </c>
      <c r="AN45" s="61" t="s">
        <v>14</v>
      </c>
    </row>
    <row r="46" spans="1:40" x14ac:dyDescent="0.2">
      <c r="B46" s="27"/>
      <c r="C46" s="18"/>
      <c r="D46" s="18"/>
      <c r="E46" s="19">
        <v>8.0683000000000005E-3</v>
      </c>
      <c r="F46" s="19">
        <v>9.2012700000000003E-2</v>
      </c>
      <c r="G46" s="20">
        <v>6.2653100000000003E-2</v>
      </c>
      <c r="H46" s="20">
        <v>5.8556299999999999E-2</v>
      </c>
      <c r="I46" s="20"/>
      <c r="J46" s="20">
        <v>3.0245600000000001E-2</v>
      </c>
      <c r="K46" s="20">
        <v>4.12545E-2</v>
      </c>
      <c r="L46" s="20">
        <v>4.5860400000000003E-2</v>
      </c>
      <c r="M46" s="20">
        <v>5.3856399999999999E-2</v>
      </c>
      <c r="N46" s="20">
        <v>7.1821700000000002E-2</v>
      </c>
      <c r="O46" s="20"/>
      <c r="P46" s="20"/>
      <c r="Q46" s="20">
        <v>3.8811100000000001E-2</v>
      </c>
      <c r="R46" s="20">
        <v>3.38549E-2</v>
      </c>
      <c r="S46" s="20">
        <v>3.9259099999999998E-2</v>
      </c>
      <c r="T46" s="20"/>
      <c r="U46" s="20">
        <v>6.9702299999999995E-2</v>
      </c>
      <c r="V46" s="20">
        <v>5.7950700000000001E-2</v>
      </c>
      <c r="W46" s="20">
        <v>4.63487E-2</v>
      </c>
      <c r="X46" s="29">
        <v>5.6303800000000001E-2</v>
      </c>
      <c r="Y46" s="20">
        <v>5.9159400000000001E-2</v>
      </c>
      <c r="Z46" s="29"/>
      <c r="AA46" s="29">
        <v>5.4373699999999997E-2</v>
      </c>
      <c r="AB46" s="29"/>
      <c r="AC46" s="29">
        <v>8.0221500000000001E-2</v>
      </c>
      <c r="AD46" s="29">
        <v>5.2420399999999999E-2</v>
      </c>
      <c r="AE46" s="29">
        <v>4.6701800000000002E-2</v>
      </c>
      <c r="AF46" s="29">
        <v>6.1053999999999997E-2</v>
      </c>
      <c r="AG46" s="29">
        <v>3.7979600000000002E-2</v>
      </c>
      <c r="AH46" s="29"/>
      <c r="AN46" s="60"/>
    </row>
    <row r="47" spans="1:40" x14ac:dyDescent="0.2">
      <c r="B47" s="27"/>
      <c r="C47" s="18"/>
      <c r="D47" s="18"/>
      <c r="E47" s="19">
        <v>0.34819090000000003</v>
      </c>
      <c r="F47" s="19">
        <v>0.34220879999999998</v>
      </c>
      <c r="G47" s="20">
        <v>0.13452159999999999</v>
      </c>
      <c r="H47" s="20">
        <v>0.1125838</v>
      </c>
      <c r="I47" s="20"/>
      <c r="J47" s="20">
        <v>9.3292200000000006E-2</v>
      </c>
      <c r="K47" s="20">
        <v>9.5255900000000004E-2</v>
      </c>
      <c r="L47" s="20">
        <v>0.1097069</v>
      </c>
      <c r="M47" s="20">
        <v>0.1032926</v>
      </c>
      <c r="N47" s="20">
        <v>0.12820129999999999</v>
      </c>
      <c r="O47" s="20"/>
      <c r="P47" s="20"/>
      <c r="Q47" s="20">
        <v>9.7394900000000006E-2</v>
      </c>
      <c r="R47" s="20">
        <v>8.5296899999999995E-2</v>
      </c>
      <c r="S47" s="20">
        <v>8.5234500000000005E-2</v>
      </c>
      <c r="T47" s="20"/>
      <c r="U47" s="20">
        <v>0.12749060000000001</v>
      </c>
      <c r="V47" s="20">
        <v>0.1029138</v>
      </c>
      <c r="W47" s="20">
        <v>8.9876800000000007E-2</v>
      </c>
      <c r="X47" s="29">
        <v>0.1088539</v>
      </c>
      <c r="Y47" s="20">
        <v>0.1056549</v>
      </c>
      <c r="Z47" s="29"/>
      <c r="AA47" s="29">
        <v>0.1046069</v>
      </c>
      <c r="AB47" s="29"/>
      <c r="AC47" s="29">
        <v>0.14135690000000001</v>
      </c>
      <c r="AD47" s="29">
        <v>8.9439699999999997E-2</v>
      </c>
      <c r="AE47" s="29">
        <v>8.5795999999999997E-2</v>
      </c>
      <c r="AF47" s="29">
        <v>0.11207399999999999</v>
      </c>
      <c r="AG47" s="29">
        <v>7.9804600000000003E-2</v>
      </c>
      <c r="AH47" s="29"/>
      <c r="AN47" s="60"/>
    </row>
    <row r="48" spans="1:40" s="73" customFormat="1" x14ac:dyDescent="0.2">
      <c r="A48" s="73" t="s">
        <v>35</v>
      </c>
      <c r="B48" s="84" t="s">
        <v>54</v>
      </c>
      <c r="C48" s="85" t="s">
        <v>43</v>
      </c>
      <c r="D48" s="85" t="s">
        <v>45</v>
      </c>
      <c r="E48" s="86">
        <v>0.1046986</v>
      </c>
      <c r="F48" s="86">
        <v>5.1596499999999997E-2</v>
      </c>
      <c r="G48" s="87">
        <v>9.3791899999999997E-2</v>
      </c>
      <c r="H48" s="87">
        <v>8.1084299999999998E-2</v>
      </c>
      <c r="I48" s="87">
        <v>6.8551000000000001E-2</v>
      </c>
      <c r="J48" s="87">
        <v>9.6633700000000003E-2</v>
      </c>
      <c r="K48" s="87">
        <v>7.13202E-2</v>
      </c>
      <c r="L48" s="87">
        <v>6.8341600000000002E-2</v>
      </c>
      <c r="M48" s="87">
        <v>8.0745499999999998E-2</v>
      </c>
      <c r="N48" s="87">
        <v>0.12452249999999999</v>
      </c>
      <c r="O48" s="87">
        <v>0.1106678</v>
      </c>
      <c r="P48" s="87">
        <v>8.6168999999999996E-2</v>
      </c>
      <c r="Q48" s="87">
        <v>5.2107199999999999E-2</v>
      </c>
      <c r="R48" s="87">
        <v>6.3728000000000007E-2</v>
      </c>
      <c r="S48" s="87">
        <v>0.143455</v>
      </c>
      <c r="T48" s="87">
        <v>8.8440699999999997E-2</v>
      </c>
      <c r="U48" s="87">
        <v>0.12640850000000001</v>
      </c>
      <c r="V48" s="87">
        <v>7.9273399999999994E-2</v>
      </c>
      <c r="W48" s="87">
        <v>7.2867699999999994E-2</v>
      </c>
      <c r="X48" s="87">
        <v>9.2406299999999997E-2</v>
      </c>
      <c r="Y48" s="87">
        <v>9.4956299999999993E-2</v>
      </c>
      <c r="Z48" s="87">
        <v>7.8794799999999998E-2</v>
      </c>
      <c r="AA48" s="87">
        <v>9.8280699999999999E-2</v>
      </c>
      <c r="AB48" s="87">
        <v>5.9200200000000001E-2</v>
      </c>
      <c r="AC48" s="89">
        <v>8.5861699999999999E-2</v>
      </c>
      <c r="AD48" s="87"/>
      <c r="AE48" s="87">
        <v>8.0724299999999999E-2</v>
      </c>
      <c r="AF48" s="87">
        <v>8.9706999999999995E-2</v>
      </c>
      <c r="AG48" s="87">
        <v>8.0113500000000004E-2</v>
      </c>
      <c r="AH48" s="87"/>
      <c r="AJ48" s="88">
        <f>AVERAGE(G48:AG48)</f>
        <v>8.7236646153846159E-2</v>
      </c>
      <c r="AK48" s="88">
        <f>STDEV(G48:AG48)</f>
        <v>2.1005624526097322E-2</v>
      </c>
      <c r="AM48" s="89">
        <v>0.51900000000000002</v>
      </c>
      <c r="AN48" s="90" t="s">
        <v>15</v>
      </c>
    </row>
    <row r="49" spans="1:40" s="97" customFormat="1" x14ac:dyDescent="0.2">
      <c r="B49" s="98"/>
      <c r="C49" s="99"/>
      <c r="D49" s="99"/>
      <c r="E49" s="86">
        <v>7.4716199999999997E-2</v>
      </c>
      <c r="F49" s="86">
        <v>3.6586100000000003E-2</v>
      </c>
      <c r="G49" s="87">
        <v>7.2833300000000004E-2</v>
      </c>
      <c r="H49" s="87">
        <v>6.0815099999999997E-2</v>
      </c>
      <c r="I49" s="87">
        <v>5.0495199999999997E-2</v>
      </c>
      <c r="J49" s="87">
        <v>7.5317300000000004E-2</v>
      </c>
      <c r="K49" s="87">
        <v>5.1748599999999999E-2</v>
      </c>
      <c r="L49" s="87">
        <v>4.7227999999999999E-2</v>
      </c>
      <c r="M49" s="87">
        <v>5.8880799999999997E-2</v>
      </c>
      <c r="N49" s="87">
        <v>9.3041799999999994E-2</v>
      </c>
      <c r="O49" s="87">
        <v>8.5216899999999998E-2</v>
      </c>
      <c r="P49" s="87">
        <v>6.3337400000000002E-2</v>
      </c>
      <c r="Q49" s="87">
        <v>3.3483100000000002E-2</v>
      </c>
      <c r="R49" s="87">
        <v>3.9983699999999997E-2</v>
      </c>
      <c r="S49" s="87">
        <v>0.11214730000000001</v>
      </c>
      <c r="T49" s="87">
        <v>6.7651699999999995E-2</v>
      </c>
      <c r="U49" s="87">
        <v>9.2308799999999996E-2</v>
      </c>
      <c r="V49" s="87">
        <v>5.54476E-2</v>
      </c>
      <c r="W49" s="87">
        <v>5.2458400000000002E-2</v>
      </c>
      <c r="X49" s="87">
        <v>6.8335800000000002E-2</v>
      </c>
      <c r="Y49" s="87">
        <v>6.6369700000000004E-2</v>
      </c>
      <c r="Z49" s="87">
        <v>5.4474599999999998E-2</v>
      </c>
      <c r="AA49" s="87">
        <v>6.9436399999999995E-2</v>
      </c>
      <c r="AB49" s="87">
        <v>3.6103499999999997E-2</v>
      </c>
      <c r="AC49" s="89">
        <v>5.89499E-2</v>
      </c>
      <c r="AD49" s="87"/>
      <c r="AE49" s="87">
        <v>5.18466E-2</v>
      </c>
      <c r="AF49" s="87">
        <v>5.5540300000000001E-2</v>
      </c>
      <c r="AG49" s="87">
        <v>4.7942100000000001E-2</v>
      </c>
      <c r="AH49" s="87"/>
      <c r="AM49" s="100"/>
      <c r="AN49" s="101"/>
    </row>
    <row r="50" spans="1:40" s="97" customFormat="1" x14ac:dyDescent="0.2">
      <c r="B50" s="98"/>
      <c r="C50" s="99"/>
      <c r="D50" s="99"/>
      <c r="E50" s="86">
        <v>0.14482929999999999</v>
      </c>
      <c r="F50" s="86">
        <v>7.2303199999999998E-2</v>
      </c>
      <c r="G50" s="87">
        <v>0.1200011</v>
      </c>
      <c r="H50" s="87">
        <v>0.1073371</v>
      </c>
      <c r="I50" s="87">
        <v>9.2434600000000006E-2</v>
      </c>
      <c r="J50" s="87">
        <v>0.1231796</v>
      </c>
      <c r="K50" s="87">
        <v>9.7532599999999997E-2</v>
      </c>
      <c r="L50" s="87">
        <v>9.79241E-2</v>
      </c>
      <c r="M50" s="87">
        <v>0.1097824</v>
      </c>
      <c r="N50" s="87">
        <v>0.16472020000000001</v>
      </c>
      <c r="O50" s="87">
        <v>0.14253560000000001</v>
      </c>
      <c r="P50" s="87">
        <v>0.1162098</v>
      </c>
      <c r="Q50" s="87">
        <v>8.0230599999999999E-2</v>
      </c>
      <c r="R50" s="87">
        <v>0.1001026</v>
      </c>
      <c r="S50" s="87">
        <v>0.18171399999999999</v>
      </c>
      <c r="T50" s="87">
        <v>0.11483119999999999</v>
      </c>
      <c r="U50" s="87">
        <v>0.17073559999999999</v>
      </c>
      <c r="V50" s="87">
        <v>0.112122</v>
      </c>
      <c r="W50" s="87">
        <v>0.1003761</v>
      </c>
      <c r="X50" s="87">
        <v>0.1238286</v>
      </c>
      <c r="Y50" s="87">
        <v>0.13408729999999999</v>
      </c>
      <c r="Z50" s="87">
        <v>0.1126789</v>
      </c>
      <c r="AA50" s="87">
        <v>0.13733870000000001</v>
      </c>
      <c r="AB50" s="87">
        <v>9.5607200000000003E-2</v>
      </c>
      <c r="AC50" s="89">
        <v>0.1234476</v>
      </c>
      <c r="AD50" s="87"/>
      <c r="AE50" s="87">
        <v>0.12359000000000001</v>
      </c>
      <c r="AF50" s="87">
        <v>0.14173769999999999</v>
      </c>
      <c r="AG50" s="87">
        <v>0.1309051</v>
      </c>
      <c r="AH50" s="87"/>
      <c r="AM50" s="100"/>
      <c r="AN50" s="101"/>
    </row>
    <row r="51" spans="1:40" x14ac:dyDescent="0.2">
      <c r="A51" s="13" t="s">
        <v>36</v>
      </c>
      <c r="B51" s="17" t="s">
        <v>54</v>
      </c>
      <c r="C51" s="18" t="s">
        <v>45</v>
      </c>
      <c r="D51" s="18" t="s">
        <v>46</v>
      </c>
      <c r="E51" s="19"/>
      <c r="F51" s="19"/>
      <c r="G51" s="20">
        <v>5.6068399999999997E-2</v>
      </c>
      <c r="H51" s="20">
        <v>0.1279991</v>
      </c>
      <c r="I51" s="20"/>
      <c r="J51" s="20">
        <v>0.2197675</v>
      </c>
      <c r="K51" s="20"/>
      <c r="L51" s="20"/>
      <c r="M51" s="20">
        <v>0.25697110000000001</v>
      </c>
      <c r="N51" s="20">
        <v>5.1710300000000001E-2</v>
      </c>
      <c r="O51" s="20"/>
      <c r="P51" s="20">
        <v>0.2313982</v>
      </c>
      <c r="Q51" s="20"/>
      <c r="R51" s="20">
        <v>9.5501199999999994E-2</v>
      </c>
      <c r="S51" s="20"/>
      <c r="T51" s="20"/>
      <c r="U51" s="20"/>
      <c r="V51" s="20"/>
      <c r="W51" s="20">
        <v>0.139816</v>
      </c>
      <c r="X51" s="20"/>
      <c r="Y51" s="20">
        <v>7.1960499999999997E-2</v>
      </c>
      <c r="Z51" s="20">
        <v>0.1104738</v>
      </c>
      <c r="AA51" s="20">
        <v>0.2380517</v>
      </c>
      <c r="AB51" s="20">
        <v>7.4890999999999999E-2</v>
      </c>
      <c r="AC51" s="29"/>
      <c r="AD51" s="20">
        <v>0.1828206</v>
      </c>
      <c r="AE51" s="20">
        <v>5.0404299999999999E-2</v>
      </c>
      <c r="AF51" s="20"/>
      <c r="AG51" s="20">
        <v>7.3010800000000001E-2</v>
      </c>
      <c r="AH51" s="20"/>
      <c r="AJ51" s="21">
        <f>AVERAGE(G51:AG51)</f>
        <v>0.13205630000000002</v>
      </c>
      <c r="AK51" s="21">
        <f>STDEV(G51:AG51)</f>
        <v>7.4698921837849486E-2</v>
      </c>
      <c r="AM51" s="64">
        <v>0.20799999999999999</v>
      </c>
      <c r="AN51" s="60" t="s">
        <v>16</v>
      </c>
    </row>
    <row r="52" spans="1:40" x14ac:dyDescent="0.2">
      <c r="B52" s="27"/>
      <c r="C52" s="18"/>
      <c r="D52" s="18"/>
      <c r="E52" s="19"/>
      <c r="F52" s="19"/>
      <c r="G52" s="20">
        <v>1.25755E-2</v>
      </c>
      <c r="H52" s="20">
        <v>3.4872E-2</v>
      </c>
      <c r="I52" s="20"/>
      <c r="J52" s="20">
        <v>6.8114099999999997E-2</v>
      </c>
      <c r="K52" s="20"/>
      <c r="L52" s="20"/>
      <c r="M52" s="20">
        <v>6.6353700000000002E-2</v>
      </c>
      <c r="N52" s="20">
        <v>1.7362099999999998E-2</v>
      </c>
      <c r="O52" s="20"/>
      <c r="P52" s="20">
        <v>0.102532</v>
      </c>
      <c r="Q52" s="20"/>
      <c r="R52" s="20">
        <v>3.4692300000000002E-2</v>
      </c>
      <c r="S52" s="20"/>
      <c r="T52" s="20"/>
      <c r="U52" s="20"/>
      <c r="V52" s="20"/>
      <c r="W52" s="20">
        <v>5.4209399999999998E-2</v>
      </c>
      <c r="X52" s="20"/>
      <c r="Y52" s="20">
        <v>2.8332300000000001E-2</v>
      </c>
      <c r="Z52" s="20">
        <v>5.1126499999999998E-2</v>
      </c>
      <c r="AA52" s="20">
        <v>0.10540090000000001</v>
      </c>
      <c r="AB52" s="20">
        <v>3.7887299999999999E-2</v>
      </c>
      <c r="AC52" s="29"/>
      <c r="AD52" s="20">
        <v>9.5783400000000005E-2</v>
      </c>
      <c r="AE52" s="20">
        <v>1.8843499999999999E-2</v>
      </c>
      <c r="AF52" s="20"/>
      <c r="AG52" s="20">
        <v>2.4044699999999999E-2</v>
      </c>
      <c r="AH52" s="20"/>
      <c r="AN52" s="60"/>
    </row>
    <row r="53" spans="1:40" x14ac:dyDescent="0.2">
      <c r="B53" s="27"/>
      <c r="C53" s="18"/>
      <c r="D53" s="18"/>
      <c r="E53" s="19"/>
      <c r="F53" s="19"/>
      <c r="G53" s="20">
        <v>0.21693480000000001</v>
      </c>
      <c r="H53" s="20">
        <v>0.37356400000000001</v>
      </c>
      <c r="I53" s="20"/>
      <c r="J53" s="20">
        <v>0.52048430000000001</v>
      </c>
      <c r="K53" s="20"/>
      <c r="L53" s="20"/>
      <c r="M53" s="20">
        <v>0.62727759999999999</v>
      </c>
      <c r="N53" s="20">
        <v>0.14404910000000001</v>
      </c>
      <c r="O53" s="20"/>
      <c r="P53" s="20">
        <v>0.44239099999999998</v>
      </c>
      <c r="Q53" s="20"/>
      <c r="R53" s="20">
        <v>0.23675450000000001</v>
      </c>
      <c r="S53" s="20"/>
      <c r="T53" s="20"/>
      <c r="U53" s="20"/>
      <c r="V53" s="20"/>
      <c r="W53" s="20">
        <v>0.31551289999999999</v>
      </c>
      <c r="X53" s="20"/>
      <c r="Y53" s="20">
        <v>0.17095099999999999</v>
      </c>
      <c r="Z53" s="20">
        <v>0.22255359999999999</v>
      </c>
      <c r="AA53" s="20">
        <v>0.4530942</v>
      </c>
      <c r="AB53" s="20">
        <v>0.1426761</v>
      </c>
      <c r="AC53" s="29"/>
      <c r="AD53" s="20">
        <v>0.32088080000000002</v>
      </c>
      <c r="AE53" s="20">
        <v>0.1279332</v>
      </c>
      <c r="AF53" s="20"/>
      <c r="AG53" s="20">
        <v>0.2011424</v>
      </c>
      <c r="AH53" s="20"/>
      <c r="AN53" s="60"/>
    </row>
    <row r="54" spans="1:40" s="73" customFormat="1" x14ac:dyDescent="0.2">
      <c r="A54" s="73" t="s">
        <v>37</v>
      </c>
      <c r="B54" s="84" t="s">
        <v>54</v>
      </c>
      <c r="C54" s="85" t="s">
        <v>45</v>
      </c>
      <c r="D54" s="85" t="s">
        <v>47</v>
      </c>
      <c r="E54" s="86">
        <v>9.77349E-2</v>
      </c>
      <c r="F54" s="86">
        <v>7.1824200000000005E-2</v>
      </c>
      <c r="G54" s="87"/>
      <c r="H54" s="87">
        <v>0.10948919999999999</v>
      </c>
      <c r="I54" s="87">
        <v>7.7937999999999993E-2</v>
      </c>
      <c r="J54" s="87">
        <v>6.7170400000000005E-2</v>
      </c>
      <c r="K54" s="87">
        <v>8.6933499999999997E-2</v>
      </c>
      <c r="L54" s="87"/>
      <c r="M54" s="87">
        <v>7.7386700000000003E-2</v>
      </c>
      <c r="N54" s="87">
        <v>0.10194300000000001</v>
      </c>
      <c r="O54" s="87">
        <v>5.3921499999999997E-2</v>
      </c>
      <c r="P54" s="87">
        <v>5.3091399999999997E-2</v>
      </c>
      <c r="Q54" s="87">
        <v>5.02516E-2</v>
      </c>
      <c r="R54" s="87">
        <v>8.0813599999999999E-2</v>
      </c>
      <c r="S54" s="87">
        <v>7.7330399999999994E-2</v>
      </c>
      <c r="T54" s="87">
        <v>9.0412699999999999E-2</v>
      </c>
      <c r="U54" s="87"/>
      <c r="V54" s="87">
        <v>8.0566600000000002E-2</v>
      </c>
      <c r="W54" s="87"/>
      <c r="X54" s="87">
        <v>0.1200189</v>
      </c>
      <c r="Y54" s="87">
        <v>8.8325299999999995E-2</v>
      </c>
      <c r="Z54" s="87">
        <v>7.7104099999999995E-2</v>
      </c>
      <c r="AA54" s="87">
        <v>8.7125300000000003E-2</v>
      </c>
      <c r="AB54" s="87">
        <v>6.0650599999999999E-2</v>
      </c>
      <c r="AC54" s="89">
        <v>8.9583599999999999E-2</v>
      </c>
      <c r="AD54" s="87">
        <v>6.0777200000000003E-2</v>
      </c>
      <c r="AE54" s="87">
        <v>7.8537499999999996E-2</v>
      </c>
      <c r="AF54" s="87">
        <v>5.3286699999999999E-2</v>
      </c>
      <c r="AG54" s="87">
        <v>8.9204400000000003E-2</v>
      </c>
      <c r="AH54" s="87"/>
      <c r="AJ54" s="88">
        <f>AVERAGE(G54:AG54)</f>
        <v>7.8776617391304343E-2</v>
      </c>
      <c r="AK54" s="88">
        <f>STDEV(G54:AG54)</f>
        <v>1.8231217608034426E-2</v>
      </c>
      <c r="AM54" s="89">
        <v>0.39</v>
      </c>
      <c r="AN54" s="90" t="s">
        <v>17</v>
      </c>
    </row>
    <row r="55" spans="1:40" s="73" customFormat="1" x14ac:dyDescent="0.2">
      <c r="B55" s="104"/>
      <c r="C55" s="85"/>
      <c r="D55" s="85"/>
      <c r="E55" s="86">
        <v>2.99759E-2</v>
      </c>
      <c r="F55" s="86">
        <v>2.6191300000000001E-2</v>
      </c>
      <c r="G55" s="87"/>
      <c r="H55" s="87">
        <v>5.7458299999999997E-2</v>
      </c>
      <c r="I55" s="87">
        <v>4.39359E-2</v>
      </c>
      <c r="J55" s="87">
        <v>2.7352999999999999E-2</v>
      </c>
      <c r="K55" s="87">
        <v>5.0289E-2</v>
      </c>
      <c r="L55" s="87"/>
      <c r="M55" s="87">
        <v>4.7010299999999998E-2</v>
      </c>
      <c r="N55" s="87">
        <v>5.8957099999999998E-2</v>
      </c>
      <c r="O55" s="87">
        <v>3.17676E-2</v>
      </c>
      <c r="P55" s="87">
        <v>3.0760900000000001E-2</v>
      </c>
      <c r="Q55" s="87">
        <v>2.4696900000000001E-2</v>
      </c>
      <c r="R55" s="87">
        <v>4.8425500000000003E-2</v>
      </c>
      <c r="S55" s="87">
        <v>4.8117699999999999E-2</v>
      </c>
      <c r="T55" s="87">
        <v>5.7456500000000001E-2</v>
      </c>
      <c r="U55" s="87"/>
      <c r="V55" s="87">
        <v>5.01406E-2</v>
      </c>
      <c r="W55" s="87"/>
      <c r="X55" s="87">
        <v>7.8369400000000006E-2</v>
      </c>
      <c r="Y55" s="87">
        <v>5.9656099999999997E-2</v>
      </c>
      <c r="Z55" s="87">
        <v>5.0115800000000002E-2</v>
      </c>
      <c r="AA55" s="87">
        <v>4.8509099999999999E-2</v>
      </c>
      <c r="AB55" s="87">
        <v>4.0545299999999999E-2</v>
      </c>
      <c r="AC55" s="89">
        <v>5.7621699999999998E-2</v>
      </c>
      <c r="AD55" s="87">
        <v>4.2762300000000003E-2</v>
      </c>
      <c r="AE55" s="87">
        <v>5.0985999999999997E-2</v>
      </c>
      <c r="AF55" s="87">
        <v>3.1428299999999999E-2</v>
      </c>
      <c r="AG55" s="87">
        <v>6.0942499999999997E-2</v>
      </c>
      <c r="AH55" s="87"/>
      <c r="AM55" s="89"/>
      <c r="AN55" s="90"/>
    </row>
    <row r="56" spans="1:40" s="73" customFormat="1" x14ac:dyDescent="0.2">
      <c r="B56" s="104"/>
      <c r="C56" s="85"/>
      <c r="D56" s="85"/>
      <c r="E56" s="86">
        <v>0.27520509999999998</v>
      </c>
      <c r="F56" s="86">
        <v>0.18209600000000001</v>
      </c>
      <c r="G56" s="87"/>
      <c r="H56" s="87">
        <v>0.1987034</v>
      </c>
      <c r="I56" s="87">
        <v>0.13455130000000001</v>
      </c>
      <c r="J56" s="87">
        <v>0.15567300000000001</v>
      </c>
      <c r="K56" s="87">
        <v>0.1461703</v>
      </c>
      <c r="L56" s="87"/>
      <c r="M56" s="87">
        <v>0.1248205</v>
      </c>
      <c r="N56" s="87">
        <v>0.1705885</v>
      </c>
      <c r="O56" s="87">
        <v>9.0087600000000004E-2</v>
      </c>
      <c r="P56" s="87">
        <v>9.0125200000000003E-2</v>
      </c>
      <c r="Q56" s="87">
        <v>9.9549399999999996E-2</v>
      </c>
      <c r="R56" s="87">
        <v>0.1318618</v>
      </c>
      <c r="S56" s="87">
        <v>0.1220053</v>
      </c>
      <c r="T56" s="87">
        <v>0.13947470000000001</v>
      </c>
      <c r="U56" s="87"/>
      <c r="V56" s="87">
        <v>0.12698719999999999</v>
      </c>
      <c r="W56" s="87"/>
      <c r="X56" s="87">
        <v>0.17949229999999999</v>
      </c>
      <c r="Y56" s="87">
        <v>0.12888379999999999</v>
      </c>
      <c r="Z56" s="87">
        <v>0.1168386</v>
      </c>
      <c r="AA56" s="87">
        <v>0.1515851</v>
      </c>
      <c r="AB56" s="87">
        <v>8.9792499999999997E-2</v>
      </c>
      <c r="AC56" s="89">
        <v>0.1367025</v>
      </c>
      <c r="AD56" s="87">
        <v>8.5701899999999998E-2</v>
      </c>
      <c r="AE56" s="87">
        <v>0.1191083</v>
      </c>
      <c r="AF56" s="87">
        <v>8.8951699999999995E-2</v>
      </c>
      <c r="AG56" s="87">
        <v>0.12877530000000001</v>
      </c>
      <c r="AH56" s="87"/>
      <c r="AM56" s="89"/>
      <c r="AN56" s="90"/>
    </row>
    <row r="57" spans="1:40" x14ac:dyDescent="0.2">
      <c r="A57" s="13" t="s">
        <v>38</v>
      </c>
      <c r="B57" s="17" t="s">
        <v>54</v>
      </c>
      <c r="C57" s="18" t="s">
        <v>45</v>
      </c>
      <c r="D57" s="18" t="s">
        <v>47</v>
      </c>
      <c r="E57" s="19">
        <v>5.1411600000000002E-2</v>
      </c>
      <c r="F57" s="19">
        <v>0.12850020000000001</v>
      </c>
      <c r="G57" s="20">
        <v>6.2824599999999994E-2</v>
      </c>
      <c r="H57" s="20">
        <v>7.90101E-2</v>
      </c>
      <c r="I57" s="20">
        <v>8.8171700000000006E-2</v>
      </c>
      <c r="J57" s="20"/>
      <c r="K57" s="20">
        <v>8.6270600000000003E-2</v>
      </c>
      <c r="L57" s="20">
        <v>5.6723599999999999E-2</v>
      </c>
      <c r="M57" s="20">
        <v>0.13113569999999999</v>
      </c>
      <c r="N57" s="20">
        <v>7.7995200000000001E-2</v>
      </c>
      <c r="O57" s="20">
        <v>9.6946099999999993E-2</v>
      </c>
      <c r="P57" s="20">
        <v>5.2051100000000003E-2</v>
      </c>
      <c r="Q57" s="20">
        <v>0.1031275</v>
      </c>
      <c r="R57" s="20">
        <v>0.10456650000000001</v>
      </c>
      <c r="S57" s="20">
        <v>7.4005000000000001E-2</v>
      </c>
      <c r="T57" s="20">
        <v>9.82402E-2</v>
      </c>
      <c r="U57" s="20">
        <v>7.91737E-2</v>
      </c>
      <c r="V57" s="20">
        <v>0.1141954</v>
      </c>
      <c r="W57" s="20">
        <v>6.2089499999999999E-2</v>
      </c>
      <c r="X57" s="20">
        <v>0.1223124</v>
      </c>
      <c r="Y57" s="20">
        <v>0.1122469</v>
      </c>
      <c r="Z57" s="20">
        <v>0.1136836</v>
      </c>
      <c r="AA57" s="20">
        <v>0.131493</v>
      </c>
      <c r="AB57" s="20">
        <v>0.1159563</v>
      </c>
      <c r="AC57" s="29">
        <v>0.1036218</v>
      </c>
      <c r="AD57" s="20">
        <v>6.8621199999999993E-2</v>
      </c>
      <c r="AE57" s="20">
        <v>9.1200500000000004E-2</v>
      </c>
      <c r="AF57" s="20">
        <v>6.3498499999999999E-2</v>
      </c>
      <c r="AG57" s="20">
        <v>0.1003877</v>
      </c>
      <c r="AH57" s="20"/>
      <c r="AJ57" s="21">
        <f>AVERAGE(G57:AG57)</f>
        <v>9.1905707692307687E-2</v>
      </c>
      <c r="AK57" s="21">
        <f>STDEV(G57:AG57)</f>
        <v>2.3111503437412678E-2</v>
      </c>
      <c r="AM57" s="64">
        <v>0.439</v>
      </c>
      <c r="AN57" s="60" t="s">
        <v>18</v>
      </c>
    </row>
    <row r="58" spans="1:40" x14ac:dyDescent="0.2">
      <c r="B58" s="27"/>
      <c r="C58" s="18"/>
      <c r="D58" s="18"/>
      <c r="E58" s="19">
        <v>6.9550999999999997E-3</v>
      </c>
      <c r="F58" s="19">
        <v>7.2337799999999994E-2</v>
      </c>
      <c r="G58" s="20">
        <v>3.4428300000000002E-2</v>
      </c>
      <c r="H58" s="20">
        <v>4.3290099999999998E-2</v>
      </c>
      <c r="I58" s="20">
        <v>5.5023599999999999E-2</v>
      </c>
      <c r="J58" s="20"/>
      <c r="K58" s="20">
        <v>5.5141700000000002E-2</v>
      </c>
      <c r="L58" s="20">
        <v>2.9272099999999999E-2</v>
      </c>
      <c r="M58" s="20">
        <v>9.1909199999999996E-2</v>
      </c>
      <c r="N58" s="20">
        <v>4.92603E-2</v>
      </c>
      <c r="O58" s="20">
        <v>6.7131200000000002E-2</v>
      </c>
      <c r="P58" s="20">
        <v>3.4290399999999999E-2</v>
      </c>
      <c r="Q58" s="20">
        <v>6.9642899999999994E-2</v>
      </c>
      <c r="R58" s="20">
        <v>7.49861E-2</v>
      </c>
      <c r="S58" s="20">
        <v>4.8274699999999997E-2</v>
      </c>
      <c r="T58" s="20">
        <v>7.0461499999999996E-2</v>
      </c>
      <c r="U58" s="20">
        <v>5.6744900000000001E-2</v>
      </c>
      <c r="V58" s="20">
        <v>8.4581900000000002E-2</v>
      </c>
      <c r="W58" s="20">
        <v>4.16628E-2</v>
      </c>
      <c r="X58" s="20">
        <v>8.7951600000000005E-2</v>
      </c>
      <c r="Y58" s="20">
        <v>8.5618100000000003E-2</v>
      </c>
      <c r="Z58" s="20">
        <v>8.1102800000000003E-2</v>
      </c>
      <c r="AA58" s="20">
        <v>9.2878100000000005E-2</v>
      </c>
      <c r="AB58" s="20">
        <v>8.76942E-2</v>
      </c>
      <c r="AC58" s="29">
        <v>7.5617500000000004E-2</v>
      </c>
      <c r="AD58" s="20">
        <v>5.1294699999999999E-2</v>
      </c>
      <c r="AE58" s="20">
        <v>6.6266500000000006E-2</v>
      </c>
      <c r="AF58" s="20">
        <v>4.1825599999999998E-2</v>
      </c>
      <c r="AG58" s="20">
        <v>7.5332200000000002E-2</v>
      </c>
      <c r="AH58" s="20"/>
      <c r="AN58" s="60"/>
    </row>
    <row r="59" spans="1:40" x14ac:dyDescent="0.2">
      <c r="B59" s="27"/>
      <c r="C59" s="18"/>
      <c r="D59" s="18"/>
      <c r="E59" s="19">
        <v>0.29547839999999997</v>
      </c>
      <c r="F59" s="19">
        <v>0.21801880000000001</v>
      </c>
      <c r="G59" s="20">
        <v>0.111927</v>
      </c>
      <c r="H59" s="20">
        <v>0.13989399999999999</v>
      </c>
      <c r="I59" s="20">
        <v>0.1383653</v>
      </c>
      <c r="J59" s="20"/>
      <c r="K59" s="20">
        <v>0.13250799999999999</v>
      </c>
      <c r="L59" s="20">
        <v>0.10707949999999999</v>
      </c>
      <c r="M59" s="20">
        <v>0.18371680000000001</v>
      </c>
      <c r="N59" s="20">
        <v>0.1213526</v>
      </c>
      <c r="O59" s="20">
        <v>0.13804330000000001</v>
      </c>
      <c r="P59" s="20">
        <v>7.8265399999999999E-2</v>
      </c>
      <c r="Q59" s="20">
        <v>0.150114</v>
      </c>
      <c r="R59" s="20">
        <v>0.14399899999999999</v>
      </c>
      <c r="S59" s="20">
        <v>0.11183800000000001</v>
      </c>
      <c r="T59" s="20">
        <v>0.13537540000000001</v>
      </c>
      <c r="U59" s="20">
        <v>0.1094391</v>
      </c>
      <c r="V59" s="20">
        <v>0.15245040000000001</v>
      </c>
      <c r="W59" s="20">
        <v>9.1574100000000005E-2</v>
      </c>
      <c r="X59" s="20">
        <v>0.1676299</v>
      </c>
      <c r="Y59" s="20">
        <v>0.14583679999999999</v>
      </c>
      <c r="Z59" s="20">
        <v>0.1571148</v>
      </c>
      <c r="AA59" s="20">
        <v>0.1829249</v>
      </c>
      <c r="AB59" s="20">
        <v>0.151811</v>
      </c>
      <c r="AC59" s="29">
        <v>0.14042160000000001</v>
      </c>
      <c r="AD59" s="20">
        <v>9.1237399999999996E-2</v>
      </c>
      <c r="AE59" s="20">
        <v>0.1242678</v>
      </c>
      <c r="AF59" s="20">
        <v>9.5285099999999998E-2</v>
      </c>
      <c r="AG59" s="20">
        <v>0.1325819</v>
      </c>
      <c r="AH59" s="20"/>
      <c r="AN59" s="60"/>
    </row>
    <row r="60" spans="1:40" s="91" customFormat="1" x14ac:dyDescent="0.2">
      <c r="A60" s="91" t="s">
        <v>39</v>
      </c>
      <c r="B60" s="105" t="s">
        <v>54</v>
      </c>
      <c r="C60" s="106" t="s">
        <v>45</v>
      </c>
      <c r="D60" s="106" t="s">
        <v>47</v>
      </c>
      <c r="E60" s="86"/>
      <c r="F60" s="86"/>
      <c r="G60" s="87"/>
      <c r="H60" s="87">
        <v>0.30419940000000001</v>
      </c>
      <c r="I60" s="87"/>
      <c r="J60" s="87"/>
      <c r="K60" s="87">
        <v>0.29587380000000002</v>
      </c>
      <c r="L60" s="87">
        <v>0.27605970000000002</v>
      </c>
      <c r="M60" s="87">
        <v>0.42387740000000002</v>
      </c>
      <c r="N60" s="87">
        <v>0.31059150000000002</v>
      </c>
      <c r="O60" s="87"/>
      <c r="P60" s="87"/>
      <c r="Q60" s="87">
        <v>0.1859132</v>
      </c>
      <c r="R60" s="87">
        <v>0.14957000000000001</v>
      </c>
      <c r="S60" s="87">
        <v>0.21144360000000001</v>
      </c>
      <c r="T60" s="87">
        <v>0.47545019999999999</v>
      </c>
      <c r="U60" s="87">
        <v>0.3808684</v>
      </c>
      <c r="V60" s="87">
        <v>0.1968857</v>
      </c>
      <c r="W60" s="87">
        <v>0.57408910000000002</v>
      </c>
      <c r="X60" s="87">
        <v>0.5584884</v>
      </c>
      <c r="Y60" s="87">
        <v>0.37194379999999999</v>
      </c>
      <c r="Z60" s="87">
        <v>0.1090994</v>
      </c>
      <c r="AA60" s="87">
        <v>0.1677642</v>
      </c>
      <c r="AB60" s="87"/>
      <c r="AC60" s="89">
        <v>5.1163100000000003E-2</v>
      </c>
      <c r="AD60" s="87">
        <v>0.2460272</v>
      </c>
      <c r="AE60" s="87">
        <v>0.29582930000000002</v>
      </c>
      <c r="AF60" s="87">
        <v>0.15786449999999999</v>
      </c>
      <c r="AG60" s="87">
        <v>7.8748899999999997E-2</v>
      </c>
      <c r="AH60" s="87"/>
      <c r="AJ60" s="88">
        <f>AVERAGE(G60:AG60)</f>
        <v>0.27722622857142859</v>
      </c>
      <c r="AK60" s="88">
        <f>STDEV(G60:AG60)</f>
        <v>0.14691280632924802</v>
      </c>
      <c r="AM60" s="107">
        <v>0.222</v>
      </c>
      <c r="AN60" s="108" t="s">
        <v>19</v>
      </c>
    </row>
    <row r="61" spans="1:40" s="97" customFormat="1" x14ac:dyDescent="0.2">
      <c r="A61" s="73"/>
      <c r="B61" s="104"/>
      <c r="C61" s="85"/>
      <c r="D61" s="85"/>
      <c r="E61" s="86"/>
      <c r="F61" s="86"/>
      <c r="G61" s="87"/>
      <c r="H61" s="87">
        <v>2.7431199999999999E-2</v>
      </c>
      <c r="I61" s="87"/>
      <c r="J61" s="87"/>
      <c r="K61" s="87">
        <v>5.53429E-2</v>
      </c>
      <c r="L61" s="87">
        <v>2.6531099999999998E-2</v>
      </c>
      <c r="M61" s="87">
        <v>7.0068599999999995E-2</v>
      </c>
      <c r="N61" s="87">
        <v>5.8217699999999997E-2</v>
      </c>
      <c r="O61" s="87"/>
      <c r="P61" s="87"/>
      <c r="Q61" s="87">
        <v>2.0665599999999999E-2</v>
      </c>
      <c r="R61" s="87">
        <v>1.72263E-2</v>
      </c>
      <c r="S61" s="87">
        <v>2.2970899999999999E-2</v>
      </c>
      <c r="T61" s="87">
        <v>6.7085400000000003E-2</v>
      </c>
      <c r="U61" s="87">
        <v>8.9198899999999998E-2</v>
      </c>
      <c r="V61" s="87">
        <v>4.0934999999999999E-2</v>
      </c>
      <c r="W61" s="87">
        <v>0.1425353</v>
      </c>
      <c r="X61" s="87">
        <v>0.1187035</v>
      </c>
      <c r="Y61" s="87">
        <v>0.1237452</v>
      </c>
      <c r="Z61" s="87">
        <v>1.3460700000000001E-2</v>
      </c>
      <c r="AA61" s="87">
        <v>3.6170300000000002E-2</v>
      </c>
      <c r="AB61" s="87"/>
      <c r="AC61" s="89">
        <v>6.6226000000000002E-3</v>
      </c>
      <c r="AD61" s="87">
        <v>9.2253199999999994E-2</v>
      </c>
      <c r="AE61" s="87">
        <v>0.1159801</v>
      </c>
      <c r="AF61" s="87">
        <v>3.4178399999999998E-2</v>
      </c>
      <c r="AG61" s="87">
        <v>9.6638000000000002E-3</v>
      </c>
      <c r="AH61" s="87"/>
      <c r="AM61" s="100"/>
      <c r="AN61" s="90"/>
    </row>
    <row r="62" spans="1:40" s="97" customFormat="1" x14ac:dyDescent="0.2">
      <c r="A62" s="73"/>
      <c r="B62" s="104"/>
      <c r="C62" s="85"/>
      <c r="D62" s="85"/>
      <c r="E62" s="86"/>
      <c r="F62" s="86"/>
      <c r="G62" s="87"/>
      <c r="H62" s="87">
        <v>0.87141179999999996</v>
      </c>
      <c r="I62" s="87"/>
      <c r="J62" s="87"/>
      <c r="K62" s="87">
        <v>0.75086359999999996</v>
      </c>
      <c r="L62" s="87">
        <v>0.84215709999999999</v>
      </c>
      <c r="M62" s="87">
        <v>0.87781330000000002</v>
      </c>
      <c r="N62" s="87">
        <v>0.76653950000000004</v>
      </c>
      <c r="O62" s="87"/>
      <c r="P62" s="87"/>
      <c r="Q62" s="87">
        <v>0.71194060000000003</v>
      </c>
      <c r="R62" s="87">
        <v>0.63829840000000004</v>
      </c>
      <c r="S62" s="87">
        <v>0.75357969999999996</v>
      </c>
      <c r="T62" s="87">
        <v>0.91951620000000001</v>
      </c>
      <c r="U62" s="87">
        <v>0.79441189999999995</v>
      </c>
      <c r="V62" s="87">
        <v>0.58473090000000005</v>
      </c>
      <c r="W62" s="87">
        <v>0.91617680000000001</v>
      </c>
      <c r="X62" s="87">
        <v>0.92235800000000001</v>
      </c>
      <c r="Y62" s="87">
        <v>0.71293030000000002</v>
      </c>
      <c r="Z62" s="87">
        <v>0.52360390000000001</v>
      </c>
      <c r="AA62" s="87">
        <v>0.51988040000000002</v>
      </c>
      <c r="AB62" s="87"/>
      <c r="AC62" s="89">
        <v>0.30368460000000003</v>
      </c>
      <c r="AD62" s="87">
        <v>0.51164790000000004</v>
      </c>
      <c r="AE62" s="87">
        <v>0.57360739999999999</v>
      </c>
      <c r="AF62" s="87">
        <v>0.49824420000000003</v>
      </c>
      <c r="AG62" s="87">
        <v>0.42818070000000003</v>
      </c>
      <c r="AH62" s="87"/>
      <c r="AM62" s="100"/>
      <c r="AN62" s="90"/>
    </row>
    <row r="63" spans="1:40" x14ac:dyDescent="0.2">
      <c r="A63" s="13" t="s">
        <v>40</v>
      </c>
      <c r="B63" s="17" t="s">
        <v>54</v>
      </c>
      <c r="C63" s="18" t="s">
        <v>44</v>
      </c>
      <c r="D63" s="18" t="s">
        <v>46</v>
      </c>
      <c r="E63" s="19">
        <v>8.3614099999999997E-2</v>
      </c>
      <c r="F63" s="19"/>
      <c r="G63" s="20"/>
      <c r="H63" s="20">
        <v>8.5953799999999997E-2</v>
      </c>
      <c r="I63" s="20">
        <v>7.1214899999999998E-2</v>
      </c>
      <c r="J63" s="20"/>
      <c r="K63" s="20">
        <v>9.1197100000000003E-2</v>
      </c>
      <c r="L63" s="20">
        <v>0.1017019</v>
      </c>
      <c r="M63" s="20">
        <v>0.1221014</v>
      </c>
      <c r="N63" s="20">
        <v>0.11918670000000001</v>
      </c>
      <c r="O63" s="20">
        <v>0.1039755</v>
      </c>
      <c r="P63" s="20">
        <v>9.4843200000000003E-2</v>
      </c>
      <c r="Q63" s="20"/>
      <c r="R63" s="20">
        <v>7.5122099999999997E-2</v>
      </c>
      <c r="S63" s="20">
        <v>0.1156242</v>
      </c>
      <c r="T63" s="20">
        <v>9.4349199999999994E-2</v>
      </c>
      <c r="U63" s="20">
        <v>0.1377034</v>
      </c>
      <c r="V63" s="20">
        <v>7.2150599999999995E-2</v>
      </c>
      <c r="W63" s="20">
        <v>5.7291099999999998E-2</v>
      </c>
      <c r="X63" s="20">
        <v>0.1291388</v>
      </c>
      <c r="Y63" s="20">
        <v>9.2052999999999996E-2</v>
      </c>
      <c r="Z63" s="20">
        <v>5.96415E-2</v>
      </c>
      <c r="AA63" s="20">
        <v>0.1393105</v>
      </c>
      <c r="AB63" s="20">
        <v>8.9607000000000006E-2</v>
      </c>
      <c r="AC63" s="29">
        <v>7.8691700000000003E-2</v>
      </c>
      <c r="AD63" s="20">
        <v>8.7377999999999997E-2</v>
      </c>
      <c r="AE63" s="20">
        <v>0.1016348</v>
      </c>
      <c r="AF63" s="20">
        <v>0.1210403</v>
      </c>
      <c r="AG63" s="20">
        <v>0.1004123</v>
      </c>
      <c r="AH63" s="20"/>
      <c r="AJ63" s="21">
        <f>AVERAGE(G63:AG63)</f>
        <v>9.7555124999999979E-2</v>
      </c>
      <c r="AK63" s="21">
        <f>STDEV(G63:AG63)</f>
        <v>2.2871290779818365E-2</v>
      </c>
      <c r="AM63" s="64">
        <v>0.35099999999999998</v>
      </c>
      <c r="AN63" s="60" t="s">
        <v>20</v>
      </c>
    </row>
    <row r="64" spans="1:40" x14ac:dyDescent="0.2">
      <c r="B64" s="27"/>
      <c r="C64" s="18"/>
      <c r="D64" s="18"/>
      <c r="E64" s="19">
        <v>3.6508899999999997E-2</v>
      </c>
      <c r="F64" s="19"/>
      <c r="G64" s="20"/>
      <c r="H64" s="20">
        <v>4.3701999999999998E-2</v>
      </c>
      <c r="I64" s="20">
        <v>3.4890299999999999E-2</v>
      </c>
      <c r="J64" s="20"/>
      <c r="K64" s="20">
        <v>4.8056500000000002E-2</v>
      </c>
      <c r="L64" s="20">
        <v>5.6484899999999998E-2</v>
      </c>
      <c r="M64" s="20">
        <v>7.5925800000000002E-2</v>
      </c>
      <c r="N64" s="20">
        <v>7.5817700000000002E-2</v>
      </c>
      <c r="O64" s="20">
        <v>6.7867700000000003E-2</v>
      </c>
      <c r="P64" s="20">
        <v>5.9740000000000001E-2</v>
      </c>
      <c r="Q64" s="20"/>
      <c r="R64" s="20">
        <v>3.2992300000000002E-2</v>
      </c>
      <c r="S64" s="20">
        <v>6.5395300000000003E-2</v>
      </c>
      <c r="T64" s="20">
        <v>5.72031E-2</v>
      </c>
      <c r="U64" s="20">
        <v>8.44752E-2</v>
      </c>
      <c r="V64" s="20">
        <v>3.9065999999999997E-2</v>
      </c>
      <c r="W64" s="20">
        <v>3.1036999999999999E-2</v>
      </c>
      <c r="X64" s="20">
        <v>8.2736599999999993E-2</v>
      </c>
      <c r="Y64" s="20">
        <v>5.3300800000000002E-2</v>
      </c>
      <c r="Z64" s="20">
        <v>3.1455799999999999E-2</v>
      </c>
      <c r="AA64" s="20">
        <v>8.6535399999999998E-2</v>
      </c>
      <c r="AB64" s="20">
        <v>5.56824E-2</v>
      </c>
      <c r="AC64" s="29">
        <v>4.5487800000000002E-2</v>
      </c>
      <c r="AD64" s="20">
        <v>5.4358700000000003E-2</v>
      </c>
      <c r="AE64" s="20">
        <v>5.3304400000000002E-2</v>
      </c>
      <c r="AF64" s="20">
        <v>7.0836200000000002E-2</v>
      </c>
      <c r="AG64" s="20">
        <v>5.0736000000000003E-2</v>
      </c>
      <c r="AH64" s="20"/>
      <c r="AN64" s="60"/>
    </row>
    <row r="65" spans="1:40" x14ac:dyDescent="0.2">
      <c r="B65" s="27"/>
      <c r="C65" s="18"/>
      <c r="D65" s="18"/>
      <c r="E65" s="19">
        <v>0.1801334</v>
      </c>
      <c r="F65" s="19"/>
      <c r="G65" s="20"/>
      <c r="H65" s="20">
        <v>0.16212969999999999</v>
      </c>
      <c r="I65" s="20">
        <v>0.13987630000000001</v>
      </c>
      <c r="J65" s="20"/>
      <c r="K65" s="20">
        <v>0.16629959999999999</v>
      </c>
      <c r="L65" s="20">
        <v>0.17635020000000001</v>
      </c>
      <c r="M65" s="20">
        <v>0.1905683</v>
      </c>
      <c r="N65" s="20">
        <v>0.18246560000000001</v>
      </c>
      <c r="O65" s="20">
        <v>0.15607699999999999</v>
      </c>
      <c r="P65" s="20">
        <v>0.14734069999999999</v>
      </c>
      <c r="Q65" s="20"/>
      <c r="R65" s="20">
        <v>0.16203519999999999</v>
      </c>
      <c r="S65" s="20">
        <v>0.19632849999999999</v>
      </c>
      <c r="T65" s="20">
        <v>0.1517347</v>
      </c>
      <c r="U65" s="20">
        <v>0.21653819999999999</v>
      </c>
      <c r="V65" s="20">
        <v>0.1294787</v>
      </c>
      <c r="W65" s="20">
        <v>0.1033839</v>
      </c>
      <c r="X65" s="20">
        <v>0.19600429999999999</v>
      </c>
      <c r="Y65" s="20">
        <v>0.15438540000000001</v>
      </c>
      <c r="Z65" s="20">
        <v>0.1102091</v>
      </c>
      <c r="AA65" s="20">
        <v>0.2166381</v>
      </c>
      <c r="AB65" s="20">
        <v>0.1411115</v>
      </c>
      <c r="AC65" s="29">
        <v>0.13276180000000001</v>
      </c>
      <c r="AD65" s="20">
        <v>0.1375371</v>
      </c>
      <c r="AE65" s="20">
        <v>0.18521270000000001</v>
      </c>
      <c r="AF65" s="20">
        <v>0.19919780000000001</v>
      </c>
      <c r="AG65" s="20">
        <v>0.18904109999999999</v>
      </c>
      <c r="AH65" s="20"/>
      <c r="AN65" s="60"/>
    </row>
    <row r="66" spans="1:40" x14ac:dyDescent="0.2">
      <c r="B66" s="27"/>
      <c r="C66" s="18"/>
      <c r="D66" s="18"/>
      <c r="E66" s="38"/>
      <c r="F66" s="19"/>
      <c r="G66" s="39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N66" s="60"/>
    </row>
    <row r="67" spans="1:40" x14ac:dyDescent="0.2">
      <c r="F67" s="42"/>
    </row>
    <row r="68" spans="1:40" ht="13.2" x14ac:dyDescent="0.25">
      <c r="A68" s="16"/>
      <c r="E68" s="11"/>
      <c r="F68" s="11">
        <v>1995</v>
      </c>
      <c r="G68" s="117">
        <v>1996</v>
      </c>
      <c r="H68" s="118">
        <v>1997</v>
      </c>
      <c r="I68" s="118">
        <v>1998</v>
      </c>
      <c r="J68" s="118">
        <v>1999</v>
      </c>
      <c r="K68" s="118">
        <v>2000</v>
      </c>
      <c r="L68" s="118">
        <v>2001</v>
      </c>
      <c r="M68" s="118">
        <v>2002</v>
      </c>
      <c r="N68" s="118">
        <v>2003</v>
      </c>
      <c r="O68" s="118">
        <v>2004</v>
      </c>
      <c r="P68" s="118">
        <v>2005</v>
      </c>
      <c r="Q68" s="118">
        <v>2006</v>
      </c>
      <c r="R68" s="117">
        <v>2007</v>
      </c>
      <c r="S68" s="117">
        <v>2008</v>
      </c>
      <c r="T68" s="117">
        <v>2009</v>
      </c>
      <c r="U68" s="117">
        <v>2010</v>
      </c>
      <c r="V68" s="117">
        <v>2011</v>
      </c>
      <c r="W68" s="117">
        <v>2012</v>
      </c>
      <c r="X68" s="117">
        <v>2013</v>
      </c>
      <c r="Y68" s="117">
        <v>2014</v>
      </c>
      <c r="Z68" s="117">
        <v>2015</v>
      </c>
      <c r="AA68" s="117">
        <v>2016</v>
      </c>
      <c r="AB68" s="117">
        <v>2017</v>
      </c>
      <c r="AC68" s="117">
        <v>2018</v>
      </c>
      <c r="AD68" s="117">
        <v>2019</v>
      </c>
      <c r="AE68" s="117">
        <v>2020</v>
      </c>
      <c r="AF68" s="117">
        <v>2021</v>
      </c>
      <c r="AG68" s="117">
        <v>2022</v>
      </c>
      <c r="AH68" s="15"/>
      <c r="AJ68" s="43" t="s">
        <v>57</v>
      </c>
      <c r="AK68" s="43" t="s">
        <v>58</v>
      </c>
      <c r="AL68" s="43" t="s">
        <v>56</v>
      </c>
      <c r="AM68" s="63"/>
    </row>
    <row r="69" spans="1:40" ht="13.2" x14ac:dyDescent="0.25">
      <c r="A69" s="16"/>
      <c r="E69" s="11"/>
      <c r="F69" s="11"/>
      <c r="G69" s="15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J69" s="43"/>
      <c r="AK69" s="43"/>
      <c r="AL69" s="43"/>
      <c r="AM69" s="63"/>
    </row>
    <row r="70" spans="1:40" ht="13.2" x14ac:dyDescent="0.25">
      <c r="A70" s="51" t="s">
        <v>76</v>
      </c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J70" s="43"/>
      <c r="AK70" s="43"/>
      <c r="AL70" s="43"/>
      <c r="AM70" s="63"/>
    </row>
    <row r="71" spans="1:40" ht="13.2" x14ac:dyDescent="0.25">
      <c r="A71" s="2" t="s">
        <v>69</v>
      </c>
      <c r="G71" s="52">
        <f t="shared" ref="G71:AG71" si="0">AVERAGE(G3,G6,G9,G12,G15,G18,G21,G24,G27,G30,G33,G36,G39,G42,G45,G48,G51,G54,G57,G60,G63)</f>
        <v>9.4455171428571419E-2</v>
      </c>
      <c r="H71" s="52">
        <f t="shared" si="0"/>
        <v>0.10510382666666666</v>
      </c>
      <c r="I71" s="52">
        <f t="shared" si="0"/>
        <v>8.7488330769230765E-2</v>
      </c>
      <c r="J71" s="52">
        <f t="shared" si="0"/>
        <v>9.0264456249999972E-2</v>
      </c>
      <c r="K71" s="52">
        <f t="shared" si="0"/>
        <v>0.10227368461538461</v>
      </c>
      <c r="L71" s="52">
        <f t="shared" si="0"/>
        <v>9.4453799999999977E-2</v>
      </c>
      <c r="M71" s="52">
        <f t="shared" si="0"/>
        <v>0.12995558666666668</v>
      </c>
      <c r="N71" s="52">
        <f t="shared" si="0"/>
        <v>0.10431043571428571</v>
      </c>
      <c r="O71" s="52">
        <f t="shared" si="0"/>
        <v>8.0073759999999994E-2</v>
      </c>
      <c r="P71" s="52">
        <f t="shared" si="0"/>
        <v>0.10599757692307692</v>
      </c>
      <c r="Q71" s="52">
        <f t="shared" si="0"/>
        <v>9.0452592857142883E-2</v>
      </c>
      <c r="R71" s="52">
        <f t="shared" si="0"/>
        <v>8.6940927777777788E-2</v>
      </c>
      <c r="S71" s="52">
        <f t="shared" si="0"/>
        <v>0.1026166125</v>
      </c>
      <c r="T71" s="52">
        <f t="shared" si="0"/>
        <v>0.1071859</v>
      </c>
      <c r="U71" s="52">
        <f t="shared" si="0"/>
        <v>0.12260917647058822</v>
      </c>
      <c r="V71" s="52">
        <f t="shared" si="0"/>
        <v>8.5635805555555555E-2</v>
      </c>
      <c r="W71" s="52">
        <f t="shared" si="0"/>
        <v>0.13149078235294118</v>
      </c>
      <c r="X71" s="52">
        <f t="shared" si="0"/>
        <v>0.14151834705882352</v>
      </c>
      <c r="Y71" s="52">
        <f t="shared" si="0"/>
        <v>0.12117837894736842</v>
      </c>
      <c r="Z71" s="52">
        <f t="shared" si="0"/>
        <v>8.5835322222222218E-2</v>
      </c>
      <c r="AA71" s="52">
        <f t="shared" si="0"/>
        <v>0.1147702842105263</v>
      </c>
      <c r="AB71" s="52">
        <f t="shared" si="0"/>
        <v>9.1943923529411775E-2</v>
      </c>
      <c r="AC71" s="52">
        <f t="shared" si="0"/>
        <v>0.1054013588235294</v>
      </c>
      <c r="AD71" s="52">
        <f t="shared" si="0"/>
        <v>0.10669839999999998</v>
      </c>
      <c r="AE71" s="52">
        <f t="shared" si="0"/>
        <v>0.10641745789473682</v>
      </c>
      <c r="AF71" s="52">
        <f t="shared" ref="AF71" si="1">AVERAGE(AF3,AF6,AF9,AF12,AF15,AF18,AF21,AF24,AF27,AF30,AF33,AF36,AF39,AF42,AF45,AF48,AF51,AF54,AF57,AF60,AF63)</f>
        <v>0.10340721875</v>
      </c>
      <c r="AG71" s="52">
        <f t="shared" si="0"/>
        <v>8.5525593750000004E-2</v>
      </c>
      <c r="AH71" s="15"/>
      <c r="AJ71" s="43"/>
      <c r="AK71" s="43"/>
      <c r="AL71" s="43"/>
      <c r="AM71" s="63"/>
    </row>
    <row r="72" spans="1:40" ht="13.2" x14ac:dyDescent="0.25">
      <c r="A72" s="2" t="s">
        <v>66</v>
      </c>
      <c r="G72" s="38">
        <f t="shared" ref="G72:AG72" si="2">STDEV(G3,G6,G9,G12,G15,G18,G21,G24,G27,G30,G33,G36,G39,G42,G45,G48,G51,G54,G57,G60,G63)</f>
        <v>4.5484563830760286E-2</v>
      </c>
      <c r="H72" s="38">
        <f t="shared" si="2"/>
        <v>5.9802521693014955E-2</v>
      </c>
      <c r="I72" s="38">
        <f t="shared" si="2"/>
        <v>3.1067659080582621E-2</v>
      </c>
      <c r="J72" s="38">
        <f t="shared" si="2"/>
        <v>4.4839383890964632E-2</v>
      </c>
      <c r="K72" s="38">
        <f t="shared" si="2"/>
        <v>6.5140813873764358E-2</v>
      </c>
      <c r="L72" s="38">
        <f t="shared" si="2"/>
        <v>6.2772791200313746E-2</v>
      </c>
      <c r="M72" s="38">
        <f t="shared" si="2"/>
        <v>9.7479446301008715E-2</v>
      </c>
      <c r="N72" s="38">
        <f t="shared" si="2"/>
        <v>6.3545218955815053E-2</v>
      </c>
      <c r="O72" s="38">
        <f t="shared" si="2"/>
        <v>2.2898389583461971E-2</v>
      </c>
      <c r="P72" s="38">
        <f t="shared" si="2"/>
        <v>6.6600296486654276E-2</v>
      </c>
      <c r="Q72" s="38">
        <f t="shared" si="2"/>
        <v>3.9002904618629902E-2</v>
      </c>
      <c r="R72" s="38">
        <f t="shared" si="2"/>
        <v>2.6556206752156804E-2</v>
      </c>
      <c r="S72" s="38">
        <f t="shared" si="2"/>
        <v>4.598705313636111E-2</v>
      </c>
      <c r="T72" s="38">
        <f t="shared" si="2"/>
        <v>9.3910006522477496E-2</v>
      </c>
      <c r="U72" s="38">
        <f t="shared" si="2"/>
        <v>7.4454627974236201E-2</v>
      </c>
      <c r="V72" s="38">
        <f t="shared" si="2"/>
        <v>3.4165801154189435E-2</v>
      </c>
      <c r="W72" s="38">
        <f t="shared" si="2"/>
        <v>0.12323280853745502</v>
      </c>
      <c r="X72" s="38">
        <f t="shared" si="2"/>
        <v>0.11436653755458326</v>
      </c>
      <c r="Y72" s="38">
        <f t="shared" si="2"/>
        <v>7.7944575514511033E-2</v>
      </c>
      <c r="Z72" s="38">
        <f t="shared" si="2"/>
        <v>2.9704809247376202E-2</v>
      </c>
      <c r="AA72" s="38">
        <f t="shared" si="2"/>
        <v>5.2416461831918428E-2</v>
      </c>
      <c r="AB72" s="38">
        <f t="shared" si="2"/>
        <v>2.4880459140923409E-2</v>
      </c>
      <c r="AC72" s="38">
        <f t="shared" si="2"/>
        <v>3.0020582186582014E-2</v>
      </c>
      <c r="AD72" s="38">
        <f t="shared" si="2"/>
        <v>5.5434804083005947E-2</v>
      </c>
      <c r="AE72" s="38">
        <f t="shared" si="2"/>
        <v>6.5315750276996945E-2</v>
      </c>
      <c r="AF72" s="38">
        <f t="shared" ref="AF72" si="3">STDEV(AF3,AF6,AF9,AF12,AF15,AF18,AF21,AF24,AF27,AF30,AF33,AF36,AF39,AF42,AF45,AF48,AF51,AF54,AF57,AF60,AF63)</f>
        <v>4.2707616432875579E-2</v>
      </c>
      <c r="AG72" s="38">
        <f t="shared" si="2"/>
        <v>2.7660617905088267E-2</v>
      </c>
      <c r="AH72" s="15"/>
      <c r="AJ72" s="43"/>
      <c r="AK72" s="43"/>
      <c r="AL72" s="43"/>
      <c r="AM72" s="63"/>
    </row>
    <row r="73" spans="1:40" ht="13.2" x14ac:dyDescent="0.25">
      <c r="A73" s="2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15"/>
      <c r="AJ73" s="43"/>
      <c r="AK73" s="43"/>
      <c r="AL73" s="43"/>
      <c r="AM73" s="63"/>
    </row>
    <row r="74" spans="1:40" ht="13.2" x14ac:dyDescent="0.25">
      <c r="A74" s="2" t="s">
        <v>70</v>
      </c>
      <c r="G74" s="52">
        <f t="shared" ref="G74:AG74" si="4">AVERAGE(G15,G24,G27,G30,G33,G36,G39,G48)</f>
        <v>9.8005228571428571E-2</v>
      </c>
      <c r="H74" s="52">
        <f t="shared" si="4"/>
        <v>8.1005649999999998E-2</v>
      </c>
      <c r="I74" s="52">
        <f t="shared" si="4"/>
        <v>8.0509033333333327E-2</v>
      </c>
      <c r="J74" s="52">
        <f t="shared" si="4"/>
        <v>8.7659942857142847E-2</v>
      </c>
      <c r="K74" s="52">
        <f t="shared" si="4"/>
        <v>6.330978000000001E-2</v>
      </c>
      <c r="L74" s="52">
        <f t="shared" si="4"/>
        <v>6.2028699999999999E-2</v>
      </c>
      <c r="M74" s="52">
        <f t="shared" si="4"/>
        <v>7.0411475000000001E-2</v>
      </c>
      <c r="N74" s="52">
        <f t="shared" si="4"/>
        <v>8.3956933333333331E-2</v>
      </c>
      <c r="O74" s="52">
        <f t="shared" si="4"/>
        <v>8.0015324999999998E-2</v>
      </c>
      <c r="P74" s="52">
        <f t="shared" si="4"/>
        <v>7.5530320000000012E-2</v>
      </c>
      <c r="Q74" s="52">
        <f t="shared" si="4"/>
        <v>7.588816000000001E-2</v>
      </c>
      <c r="R74" s="52">
        <f t="shared" si="4"/>
        <v>8.6591828571428581E-2</v>
      </c>
      <c r="S74" s="52">
        <f t="shared" si="4"/>
        <v>9.2563649999999997E-2</v>
      </c>
      <c r="T74" s="52">
        <f t="shared" si="4"/>
        <v>8.3088462500000002E-2</v>
      </c>
      <c r="U74" s="52">
        <f t="shared" si="4"/>
        <v>9.862624285714286E-2</v>
      </c>
      <c r="V74" s="52">
        <f t="shared" si="4"/>
        <v>7.8025616666666658E-2</v>
      </c>
      <c r="W74" s="52">
        <f t="shared" si="4"/>
        <v>9.7178533333333331E-2</v>
      </c>
      <c r="X74" s="52">
        <f t="shared" si="4"/>
        <v>9.034943333333334E-2</v>
      </c>
      <c r="Y74" s="52">
        <f t="shared" si="4"/>
        <v>8.0803771428571425E-2</v>
      </c>
      <c r="Z74" s="52">
        <f t="shared" si="4"/>
        <v>7.3667028571428581E-2</v>
      </c>
      <c r="AA74" s="52">
        <f t="shared" si="4"/>
        <v>8.5578966666666659E-2</v>
      </c>
      <c r="AB74" s="52">
        <f t="shared" si="4"/>
        <v>8.4391400000000005E-2</v>
      </c>
      <c r="AC74" s="52">
        <f t="shared" si="4"/>
        <v>0.10359241666666667</v>
      </c>
      <c r="AD74" s="52">
        <f t="shared" si="4"/>
        <v>7.4402700000000002E-2</v>
      </c>
      <c r="AE74" s="52">
        <f t="shared" si="4"/>
        <v>7.5589783333333327E-2</v>
      </c>
      <c r="AF74" s="52">
        <f t="shared" ref="AF74" si="5">AVERAGE(AF15,AF24,AF27,AF30,AF33,AF36,AF39,AF48)</f>
        <v>8.0220920000000001E-2</v>
      </c>
      <c r="AG74" s="52">
        <f t="shared" si="4"/>
        <v>8.4721150000000009E-2</v>
      </c>
      <c r="AH74" s="15"/>
      <c r="AJ74" s="43"/>
      <c r="AK74" s="43"/>
      <c r="AL74" s="43"/>
      <c r="AM74" s="63"/>
    </row>
    <row r="75" spans="1:40" ht="13.2" x14ac:dyDescent="0.25">
      <c r="A75" s="2" t="s">
        <v>66</v>
      </c>
      <c r="G75" s="54">
        <f t="shared" ref="G75:AG75" si="6">STDEV(G15,G24,G27,G30,G33,G36,G39,G48)</f>
        <v>5.9171876438296647E-2</v>
      </c>
      <c r="H75" s="54">
        <f t="shared" si="6"/>
        <v>2.8279621130595102E-2</v>
      </c>
      <c r="I75" s="54">
        <f t="shared" si="6"/>
        <v>2.6753999384366192E-2</v>
      </c>
      <c r="J75" s="54">
        <f t="shared" si="6"/>
        <v>3.5497276767890155E-2</v>
      </c>
      <c r="K75" s="54">
        <f t="shared" si="6"/>
        <v>1.4164992897350841E-2</v>
      </c>
      <c r="L75" s="54">
        <f t="shared" si="6"/>
        <v>1.1153581781950861E-2</v>
      </c>
      <c r="M75" s="54">
        <f t="shared" si="6"/>
        <v>2.1421032658795098E-2</v>
      </c>
      <c r="N75" s="54">
        <f t="shared" si="6"/>
        <v>2.1165299787876079E-2</v>
      </c>
      <c r="O75" s="54">
        <f t="shared" si="6"/>
        <v>2.2253270923825275E-2</v>
      </c>
      <c r="P75" s="54">
        <f t="shared" si="6"/>
        <v>1.4275400621943974E-2</v>
      </c>
      <c r="Q75" s="54">
        <f t="shared" si="6"/>
        <v>2.2820324032383925E-2</v>
      </c>
      <c r="R75" s="54">
        <f t="shared" si="6"/>
        <v>2.9855717631397043E-2</v>
      </c>
      <c r="S75" s="54">
        <f t="shared" si="6"/>
        <v>3.5857957680966723E-2</v>
      </c>
      <c r="T75" s="54">
        <f t="shared" si="6"/>
        <v>1.6367385646194381E-2</v>
      </c>
      <c r="U75" s="54">
        <f t="shared" si="6"/>
        <v>2.6729177343361235E-2</v>
      </c>
      <c r="V75" s="54">
        <f t="shared" si="6"/>
        <v>2.1964757478598933E-2</v>
      </c>
      <c r="W75" s="54">
        <f t="shared" si="6"/>
        <v>3.5130236722496828E-2</v>
      </c>
      <c r="X75" s="54">
        <f t="shared" si="6"/>
        <v>3.3263197783356076E-2</v>
      </c>
      <c r="Y75" s="54">
        <f t="shared" si="6"/>
        <v>3.4533881204584879E-2</v>
      </c>
      <c r="Z75" s="54">
        <f t="shared" si="6"/>
        <v>1.597726705361022E-2</v>
      </c>
      <c r="AA75" s="54">
        <f t="shared" si="6"/>
        <v>2.1411275344609175E-2</v>
      </c>
      <c r="AB75" s="54">
        <f t="shared" si="6"/>
        <v>2.3532530339865007E-2</v>
      </c>
      <c r="AC75" s="54">
        <f t="shared" si="6"/>
        <v>1.9018070517317565E-2</v>
      </c>
      <c r="AD75" s="54">
        <f t="shared" si="6"/>
        <v>1.8228009067503777E-2</v>
      </c>
      <c r="AE75" s="54">
        <f t="shared" si="6"/>
        <v>1.3646009639952128E-2</v>
      </c>
      <c r="AF75" s="54">
        <f t="shared" ref="AF75" si="7">STDEV(AF15,AF24,AF27,AF30,AF33,AF36,AF39,AF48)</f>
        <v>2.2360766978505031E-2</v>
      </c>
      <c r="AG75" s="54">
        <f t="shared" si="6"/>
        <v>1.3913495965680216E-2</v>
      </c>
      <c r="AH75" s="15"/>
      <c r="AJ75" s="43"/>
      <c r="AK75" s="43"/>
      <c r="AL75" s="43"/>
      <c r="AM75" s="63"/>
    </row>
    <row r="76" spans="1:40" ht="13.2" x14ac:dyDescent="0.25">
      <c r="A76" s="2" t="s">
        <v>65</v>
      </c>
      <c r="G76" s="52">
        <f t="shared" ref="G76:AG76" si="8">AVERAGE(G12,G21,G42,G45,G63)</f>
        <v>9.5610050000000002E-2</v>
      </c>
      <c r="H76" s="52">
        <f t="shared" si="8"/>
        <v>7.8957449999999985E-2</v>
      </c>
      <c r="I76" s="52">
        <f t="shared" si="8"/>
        <v>8.2781933333333335E-2</v>
      </c>
      <c r="J76" s="52">
        <f t="shared" si="8"/>
        <v>6.2747100000000014E-2</v>
      </c>
      <c r="K76" s="52">
        <f t="shared" si="8"/>
        <v>0.10133153333333333</v>
      </c>
      <c r="L76" s="52">
        <f t="shared" si="8"/>
        <v>8.6581049999999993E-2</v>
      </c>
      <c r="M76" s="52">
        <f t="shared" si="8"/>
        <v>0.105786775</v>
      </c>
      <c r="N76" s="52">
        <f t="shared" si="8"/>
        <v>0.1077883</v>
      </c>
      <c r="O76" s="52">
        <f t="shared" si="8"/>
        <v>8.5474700000000001E-2</v>
      </c>
      <c r="P76" s="52">
        <f t="shared" si="8"/>
        <v>0.14109269999999999</v>
      </c>
      <c r="Q76" s="52">
        <f t="shared" si="8"/>
        <v>6.4664933333333341E-2</v>
      </c>
      <c r="R76" s="52">
        <f t="shared" si="8"/>
        <v>6.4840150000000013E-2</v>
      </c>
      <c r="S76" s="52">
        <f t="shared" si="8"/>
        <v>9.6391340000000006E-2</v>
      </c>
      <c r="T76" s="52">
        <f t="shared" si="8"/>
        <v>7.371833333333333E-2</v>
      </c>
      <c r="U76" s="52">
        <f t="shared" si="8"/>
        <v>0.12900600000000001</v>
      </c>
      <c r="V76" s="52">
        <f t="shared" si="8"/>
        <v>7.662946000000001E-2</v>
      </c>
      <c r="W76" s="52">
        <f t="shared" si="8"/>
        <v>9.9523424999999999E-2</v>
      </c>
      <c r="X76" s="52">
        <f t="shared" si="8"/>
        <v>0.10903306000000001</v>
      </c>
      <c r="Y76" s="52">
        <f t="shared" si="8"/>
        <v>0.11420985</v>
      </c>
      <c r="Z76" s="52">
        <f t="shared" si="8"/>
        <v>6.9061499999999998E-2</v>
      </c>
      <c r="AA76" s="52">
        <f t="shared" si="8"/>
        <v>0.10648144</v>
      </c>
      <c r="AB76" s="52">
        <f t="shared" si="8"/>
        <v>9.7532199999999999E-2</v>
      </c>
      <c r="AC76" s="52">
        <f t="shared" si="8"/>
        <v>0.10034886000000001</v>
      </c>
      <c r="AD76" s="52">
        <f t="shared" si="8"/>
        <v>9.2777440000000003E-2</v>
      </c>
      <c r="AE76" s="52">
        <f t="shared" si="8"/>
        <v>0.11263204</v>
      </c>
      <c r="AF76" s="52">
        <f t="shared" ref="AF76" si="9">AVERAGE(AF12,AF21,AF42,AF45,AF63)</f>
        <v>9.6334600000000006E-2</v>
      </c>
      <c r="AG76" s="52">
        <f t="shared" si="8"/>
        <v>7.2354024999999988E-2</v>
      </c>
      <c r="AH76" s="15"/>
      <c r="AJ76" s="43"/>
      <c r="AK76" s="43"/>
      <c r="AL76" s="43"/>
      <c r="AM76" s="63"/>
    </row>
    <row r="77" spans="1:40" ht="13.2" x14ac:dyDescent="0.25">
      <c r="A77" s="2" t="s">
        <v>64</v>
      </c>
      <c r="G77" s="54">
        <f t="shared" ref="G77:AG77" si="10">STDEV(G12,G21,G42,G45,G63)</f>
        <v>4.3999719459332865E-3</v>
      </c>
      <c r="H77" s="54">
        <f t="shared" si="10"/>
        <v>6.6465867473463397E-3</v>
      </c>
      <c r="I77" s="54">
        <f t="shared" si="10"/>
        <v>3.6282804999108513E-2</v>
      </c>
      <c r="J77" s="54">
        <f t="shared" si="10"/>
        <v>1.3366143090285944E-2</v>
      </c>
      <c r="K77" s="54">
        <f t="shared" si="10"/>
        <v>4.4215185331097896E-2</v>
      </c>
      <c r="L77" s="54">
        <f t="shared" si="10"/>
        <v>2.1384111144609266E-2</v>
      </c>
      <c r="M77" s="54">
        <f t="shared" si="10"/>
        <v>4.725527880779562E-2</v>
      </c>
      <c r="N77" s="54">
        <f t="shared" si="10"/>
        <v>1.6119771869353441E-2</v>
      </c>
      <c r="O77" s="54">
        <f t="shared" si="10"/>
        <v>2.6164082274752139E-2</v>
      </c>
      <c r="P77" s="54">
        <f t="shared" si="10"/>
        <v>0.10324258421596198</v>
      </c>
      <c r="Q77" s="54">
        <f t="shared" si="10"/>
        <v>1.1713450566051489E-2</v>
      </c>
      <c r="R77" s="54">
        <f t="shared" si="10"/>
        <v>8.8854514807445006E-3</v>
      </c>
      <c r="S77" s="54">
        <f t="shared" si="10"/>
        <v>2.7789071185863698E-2</v>
      </c>
      <c r="T77" s="54">
        <f t="shared" si="10"/>
        <v>1.8270803021578817E-2</v>
      </c>
      <c r="U77" s="54">
        <f t="shared" si="10"/>
        <v>4.4937441417449028E-2</v>
      </c>
      <c r="V77" s="54">
        <f t="shared" si="10"/>
        <v>1.8572139995380123E-2</v>
      </c>
      <c r="W77" s="54">
        <f t="shared" si="10"/>
        <v>8.1702096055502146E-2</v>
      </c>
      <c r="X77" s="54">
        <f t="shared" si="10"/>
        <v>2.2045792471081523E-2</v>
      </c>
      <c r="Y77" s="54">
        <f t="shared" si="10"/>
        <v>4.5652475451283023E-2</v>
      </c>
      <c r="Z77" s="54">
        <f t="shared" si="10"/>
        <v>2.0512373690531299E-2</v>
      </c>
      <c r="AA77" s="54">
        <f t="shared" si="10"/>
        <v>4.0202312063648799E-2</v>
      </c>
      <c r="AB77" s="54">
        <f t="shared" si="10"/>
        <v>7.7419659447713904E-3</v>
      </c>
      <c r="AC77" s="54">
        <f t="shared" si="10"/>
        <v>2.1738839372261742E-2</v>
      </c>
      <c r="AD77" s="54">
        <f t="shared" si="10"/>
        <v>2.6138146246396279E-2</v>
      </c>
      <c r="AE77" s="54">
        <f t="shared" si="10"/>
        <v>7.6687960699923424E-2</v>
      </c>
      <c r="AF77" s="54">
        <f t="shared" ref="AF77" si="11">STDEV(AF12,AF21,AF42,AF45,AF63)</f>
        <v>2.3572128889326052E-2</v>
      </c>
      <c r="AG77" s="54">
        <f t="shared" si="10"/>
        <v>1.9531846202100328E-2</v>
      </c>
      <c r="AH77" s="15"/>
      <c r="AJ77" s="43"/>
      <c r="AK77" s="43"/>
      <c r="AL77" s="43"/>
      <c r="AM77" s="63"/>
    </row>
    <row r="78" spans="1:40" ht="13.2" x14ac:dyDescent="0.25">
      <c r="A78" s="2" t="s">
        <v>71</v>
      </c>
      <c r="G78" s="52">
        <f t="shared" ref="G78:AG78" si="12">AVERAGE(G3,G6,G9,G18,G51,G54,G57,G60)</f>
        <v>8.9023140000000001E-2</v>
      </c>
      <c r="H78" s="52">
        <f t="shared" si="12"/>
        <v>0.13381499999999999</v>
      </c>
      <c r="I78" s="52">
        <f t="shared" si="12"/>
        <v>0.10148707500000001</v>
      </c>
      <c r="J78" s="52">
        <f t="shared" si="12"/>
        <v>0.10706173333333331</v>
      </c>
      <c r="K78" s="52">
        <f t="shared" si="12"/>
        <v>0.14180288000000002</v>
      </c>
      <c r="L78" s="52">
        <f t="shared" si="12"/>
        <v>0.11869478333333333</v>
      </c>
      <c r="M78" s="52">
        <f t="shared" si="12"/>
        <v>0.17779154285714285</v>
      </c>
      <c r="N78" s="52">
        <f t="shared" si="12"/>
        <v>0.12350464999999999</v>
      </c>
      <c r="O78" s="52">
        <f t="shared" si="12"/>
        <v>7.7431724999999993E-2</v>
      </c>
      <c r="P78" s="52">
        <f t="shared" si="12"/>
        <v>0.11540776</v>
      </c>
      <c r="Q78" s="52">
        <f t="shared" si="12"/>
        <v>0.11548345</v>
      </c>
      <c r="R78" s="52">
        <f t="shared" si="12"/>
        <v>9.9919042857142842E-2</v>
      </c>
      <c r="S78" s="52">
        <f t="shared" si="12"/>
        <v>0.11280778571428571</v>
      </c>
      <c r="T78" s="52">
        <f t="shared" si="12"/>
        <v>0.14906907142857143</v>
      </c>
      <c r="U78" s="52">
        <f t="shared" si="12"/>
        <v>0.14632471666666666</v>
      </c>
      <c r="V78" s="52">
        <f t="shared" si="12"/>
        <v>9.859192857142858E-2</v>
      </c>
      <c r="W78" s="52">
        <f t="shared" si="12"/>
        <v>0.17916834285714286</v>
      </c>
      <c r="X78" s="52">
        <f t="shared" si="12"/>
        <v>0.21975833333333336</v>
      </c>
      <c r="Y78" s="52">
        <f t="shared" si="12"/>
        <v>0.15999042500000002</v>
      </c>
      <c r="Z78" s="52">
        <f t="shared" si="12"/>
        <v>0.10758865714285713</v>
      </c>
      <c r="AA78" s="52">
        <f t="shared" si="12"/>
        <v>0.14184429999999998</v>
      </c>
      <c r="AB78" s="52">
        <f t="shared" si="12"/>
        <v>9.7101471428571423E-2</v>
      </c>
      <c r="AC78" s="52">
        <f t="shared" si="12"/>
        <v>0.11142071666666668</v>
      </c>
      <c r="AD78" s="52">
        <f t="shared" si="12"/>
        <v>0.13971030000000001</v>
      </c>
      <c r="AE78" s="52">
        <f t="shared" si="12"/>
        <v>0.12565409999999999</v>
      </c>
      <c r="AF78" s="52">
        <f t="shared" ref="AF78" si="13">AVERAGE(AF3,AF6,AF9,AF18,AF51,AF54,AF57,AF60)</f>
        <v>0.12862298333333333</v>
      </c>
      <c r="AG78" s="52">
        <f t="shared" si="12"/>
        <v>9.5111083333333346E-2</v>
      </c>
      <c r="AH78" s="15"/>
      <c r="AJ78" s="43"/>
      <c r="AK78" s="43"/>
      <c r="AL78" s="43"/>
      <c r="AM78" s="63"/>
    </row>
    <row r="79" spans="1:40" ht="13.2" x14ac:dyDescent="0.25">
      <c r="A79" s="2" t="s">
        <v>66</v>
      </c>
      <c r="G79" s="54">
        <f t="shared" ref="G79:AG79" si="14">STDEV(G3,G6,G9,G18,G51,G54,G57,G60)</f>
        <v>3.7514476980933652E-2</v>
      </c>
      <c r="H79" s="54">
        <f t="shared" si="14"/>
        <v>7.8219029341458884E-2</v>
      </c>
      <c r="I79" s="54">
        <f t="shared" si="14"/>
        <v>3.7541326337994937E-2</v>
      </c>
      <c r="J79" s="54">
        <f t="shared" si="14"/>
        <v>6.0380323759372766E-2</v>
      </c>
      <c r="K79" s="54">
        <f t="shared" si="14"/>
        <v>8.7751033558739366E-2</v>
      </c>
      <c r="L79" s="54">
        <f t="shared" si="14"/>
        <v>8.3257322361157321E-2</v>
      </c>
      <c r="M79" s="54">
        <f t="shared" si="14"/>
        <v>0.12410959308288592</v>
      </c>
      <c r="N79" s="54">
        <f t="shared" si="14"/>
        <v>9.5156658043349801E-2</v>
      </c>
      <c r="O79" s="54">
        <f t="shared" si="14"/>
        <v>2.8650581424045026E-2</v>
      </c>
      <c r="P79" s="54">
        <f t="shared" si="14"/>
        <v>7.4690952968435184E-2</v>
      </c>
      <c r="Q79" s="54">
        <f t="shared" si="14"/>
        <v>4.6051232903441347E-2</v>
      </c>
      <c r="R79" s="54">
        <f t="shared" si="14"/>
        <v>2.3346156328530668E-2</v>
      </c>
      <c r="S79" s="54">
        <f t="shared" si="14"/>
        <v>6.2517715031912627E-2</v>
      </c>
      <c r="T79" s="54">
        <f t="shared" si="14"/>
        <v>0.14554295385374169</v>
      </c>
      <c r="U79" s="54">
        <f t="shared" si="14"/>
        <v>0.11898449088649186</v>
      </c>
      <c r="V79" s="54">
        <f t="shared" si="14"/>
        <v>4.8518199432505536E-2</v>
      </c>
      <c r="W79" s="54">
        <f t="shared" si="14"/>
        <v>0.17782067637057714</v>
      </c>
      <c r="X79" s="54">
        <f t="shared" si="14"/>
        <v>0.16975512988892755</v>
      </c>
      <c r="Y79" s="54">
        <f t="shared" si="14"/>
        <v>0.10162426638532956</v>
      </c>
      <c r="Z79" s="54">
        <f t="shared" si="14"/>
        <v>3.3496534326596522E-2</v>
      </c>
      <c r="AA79" s="54">
        <f t="shared" si="14"/>
        <v>6.4782360780385351E-2</v>
      </c>
      <c r="AB79" s="54">
        <f t="shared" si="14"/>
        <v>3.1045308525750697E-2</v>
      </c>
      <c r="AC79" s="54">
        <f t="shared" si="14"/>
        <v>4.5511215610854271E-2</v>
      </c>
      <c r="AD79" s="54">
        <f t="shared" si="14"/>
        <v>7.2219460009243119E-2</v>
      </c>
      <c r="AE79" s="54">
        <f t="shared" si="14"/>
        <v>7.8812475075731858E-2</v>
      </c>
      <c r="AF79" s="54">
        <f t="shared" ref="AF79" si="15">STDEV(AF3,AF6,AF9,AF18,AF51,AF54,AF57,AF60)</f>
        <v>5.7242240085496894E-2</v>
      </c>
      <c r="AG79" s="54">
        <f t="shared" si="14"/>
        <v>4.0286741020113107E-2</v>
      </c>
      <c r="AH79" s="15"/>
      <c r="AJ79" s="43"/>
      <c r="AK79" s="43"/>
      <c r="AL79" s="43"/>
      <c r="AM79" s="63"/>
    </row>
    <row r="80" spans="1:40" ht="13.2" x14ac:dyDescent="0.25">
      <c r="A80" s="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5"/>
      <c r="AJ80" s="43"/>
      <c r="AK80" s="43"/>
      <c r="AL80" s="43"/>
      <c r="AM80" s="63"/>
    </row>
    <row r="81" spans="1:39" ht="13.2" x14ac:dyDescent="0.25">
      <c r="A81" s="2" t="s">
        <v>72</v>
      </c>
      <c r="G81" s="52">
        <f t="shared" ref="G81:AG81" si="16">AVERAGE(G15,G24,G27,G30,G51,G63)</f>
        <v>0.10095301999999999</v>
      </c>
      <c r="H81" s="52">
        <f t="shared" si="16"/>
        <v>8.3984074999999991E-2</v>
      </c>
      <c r="I81" s="52">
        <f t="shared" si="16"/>
        <v>8.2839019999999985E-2</v>
      </c>
      <c r="J81" s="52">
        <f t="shared" si="16"/>
        <v>0.11615763999999999</v>
      </c>
      <c r="K81" s="52">
        <f t="shared" si="16"/>
        <v>7.1081350000000001E-2</v>
      </c>
      <c r="L81" s="52">
        <f t="shared" si="16"/>
        <v>7.6058433333333328E-2</v>
      </c>
      <c r="M81" s="52">
        <f t="shared" si="16"/>
        <v>0.12110412500000001</v>
      </c>
      <c r="N81" s="52">
        <f t="shared" si="16"/>
        <v>7.8702483333333337E-2</v>
      </c>
      <c r="O81" s="52">
        <f t="shared" si="16"/>
        <v>8.3259133333333332E-2</v>
      </c>
      <c r="P81" s="52">
        <f t="shared" si="16"/>
        <v>0.11210097999999999</v>
      </c>
      <c r="Q81" s="52">
        <f t="shared" si="16"/>
        <v>7.2105300000000011E-2</v>
      </c>
      <c r="R81" s="52">
        <f t="shared" si="16"/>
        <v>7.8212550000000006E-2</v>
      </c>
      <c r="S81" s="52">
        <f t="shared" si="16"/>
        <v>9.2452533333333323E-2</v>
      </c>
      <c r="T81" s="52">
        <f t="shared" si="16"/>
        <v>8.1396540000000003E-2</v>
      </c>
      <c r="U81" s="52">
        <f t="shared" si="16"/>
        <v>0.10853712500000001</v>
      </c>
      <c r="V81" s="52">
        <f t="shared" si="16"/>
        <v>7.9844974999999999E-2</v>
      </c>
      <c r="W81" s="52">
        <f t="shared" si="16"/>
        <v>8.9493379999999997E-2</v>
      </c>
      <c r="X81" s="52">
        <f t="shared" si="16"/>
        <v>9.4140674999999993E-2</v>
      </c>
      <c r="Y81" s="52">
        <f t="shared" si="16"/>
        <v>7.3206116666666668E-2</v>
      </c>
      <c r="Z81" s="52">
        <f t="shared" si="16"/>
        <v>7.3776049999999996E-2</v>
      </c>
      <c r="AA81" s="52">
        <f t="shared" si="16"/>
        <v>0.11415851666666667</v>
      </c>
      <c r="AB81" s="52">
        <f t="shared" si="16"/>
        <v>7.950786E-2</v>
      </c>
      <c r="AC81" s="52">
        <f t="shared" si="16"/>
        <v>9.8038249999999993E-2</v>
      </c>
      <c r="AD81" s="52">
        <f t="shared" si="16"/>
        <v>9.0331566666666654E-2</v>
      </c>
      <c r="AE81" s="52">
        <f t="shared" si="16"/>
        <v>7.4552325000000003E-2</v>
      </c>
      <c r="AF81" s="52">
        <f t="shared" ref="AF81" si="17">AVERAGE(AF15,AF24,AF27,AF30,AF51,AF63)</f>
        <v>7.9486000000000001E-2</v>
      </c>
      <c r="AG81" s="52">
        <f t="shared" si="16"/>
        <v>8.3406100000000011E-2</v>
      </c>
      <c r="AH81" s="15"/>
      <c r="AJ81" s="43"/>
      <c r="AK81" s="43"/>
      <c r="AL81" s="43"/>
      <c r="AM81" s="63"/>
    </row>
    <row r="82" spans="1:39" ht="13.2" x14ac:dyDescent="0.25">
      <c r="A82" s="2" t="s">
        <v>66</v>
      </c>
      <c r="G82" s="54">
        <f t="shared" ref="G82:AG82" si="18">STDEV(G15,G24,G27,G30,G51,G63)</f>
        <v>7.2741461768663973E-2</v>
      </c>
      <c r="H82" s="54">
        <f t="shared" si="18"/>
        <v>3.1626184414645563E-2</v>
      </c>
      <c r="I82" s="54">
        <f t="shared" si="18"/>
        <v>2.9216330125924461E-2</v>
      </c>
      <c r="J82" s="54">
        <f t="shared" si="18"/>
        <v>7.0217548812159511E-2</v>
      </c>
      <c r="K82" s="54">
        <f t="shared" si="18"/>
        <v>1.9569401986178993E-2</v>
      </c>
      <c r="L82" s="54">
        <f t="shared" si="18"/>
        <v>2.4906056533568966E-2</v>
      </c>
      <c r="M82" s="54">
        <f t="shared" si="18"/>
        <v>9.6323907667666644E-2</v>
      </c>
      <c r="N82" s="54">
        <f t="shared" si="18"/>
        <v>2.3121154046752697E-2</v>
      </c>
      <c r="O82" s="54">
        <f t="shared" si="18"/>
        <v>2.0234059682212386E-2</v>
      </c>
      <c r="P82" s="54">
        <f t="shared" si="18"/>
        <v>6.7726256811978039E-2</v>
      </c>
      <c r="Q82" s="54">
        <f t="shared" si="18"/>
        <v>1.3214411526814176E-2</v>
      </c>
      <c r="R82" s="54">
        <f t="shared" si="18"/>
        <v>1.9009938702242022E-2</v>
      </c>
      <c r="S82" s="54">
        <f t="shared" si="18"/>
        <v>2.2837382198783951E-2</v>
      </c>
      <c r="T82" s="54">
        <f t="shared" si="18"/>
        <v>1.8792391394072204E-2</v>
      </c>
      <c r="U82" s="54">
        <f t="shared" si="18"/>
        <v>2.4338996948159077E-2</v>
      </c>
      <c r="V82" s="54">
        <f t="shared" si="18"/>
        <v>2.5062147098945189E-2</v>
      </c>
      <c r="W82" s="54">
        <f t="shared" si="18"/>
        <v>3.1501310665224713E-2</v>
      </c>
      <c r="X82" s="54">
        <f t="shared" si="18"/>
        <v>3.7056735812568575E-2</v>
      </c>
      <c r="Y82" s="54">
        <f t="shared" si="18"/>
        <v>1.8779061067627105E-2</v>
      </c>
      <c r="Z82" s="54">
        <f t="shared" si="18"/>
        <v>2.1369330646770407E-2</v>
      </c>
      <c r="AA82" s="54">
        <f t="shared" si="18"/>
        <v>6.7646192267751967E-2</v>
      </c>
      <c r="AB82" s="54">
        <f t="shared" si="18"/>
        <v>1.4357715894528634E-2</v>
      </c>
      <c r="AC82" s="54">
        <f t="shared" si="18"/>
        <v>2.5015884883742665E-2</v>
      </c>
      <c r="AD82" s="54">
        <f t="shared" si="18"/>
        <v>4.7037847631568659E-2</v>
      </c>
      <c r="AE82" s="54">
        <f t="shared" si="18"/>
        <v>2.1194989957908257E-2</v>
      </c>
      <c r="AF82" s="54">
        <f t="shared" ref="AF82" si="19">STDEV(AF15,AF24,AF27,AF30,AF51,AF63)</f>
        <v>2.8281054209370146E-2</v>
      </c>
      <c r="AG82" s="54">
        <f t="shared" si="18"/>
        <v>1.4989964024473151E-2</v>
      </c>
      <c r="AH82" s="15"/>
      <c r="AJ82" s="43"/>
      <c r="AK82" s="43"/>
      <c r="AL82" s="43"/>
      <c r="AM82" s="63"/>
    </row>
    <row r="83" spans="1:39" ht="13.2" x14ac:dyDescent="0.25">
      <c r="A83" s="2" t="s">
        <v>73</v>
      </c>
      <c r="G83" s="52">
        <f t="shared" ref="G83:AG83" si="20">AVERAGE(G9,G33,G36,G39,G48)</f>
        <v>9.3322599999999992E-2</v>
      </c>
      <c r="H83" s="52">
        <f t="shared" si="20"/>
        <v>9.8674366666666666E-2</v>
      </c>
      <c r="I83" s="52">
        <f t="shared" si="20"/>
        <v>7.0037000000000002E-2</v>
      </c>
      <c r="J83" s="52">
        <f t="shared" si="20"/>
        <v>8.0945500000000004E-2</v>
      </c>
      <c r="K83" s="52">
        <f t="shared" si="20"/>
        <v>6.1710299999999996E-2</v>
      </c>
      <c r="L83" s="52">
        <f t="shared" si="20"/>
        <v>8.9899400000000004E-2</v>
      </c>
      <c r="M83" s="52">
        <f t="shared" si="20"/>
        <v>8.8150950000000006E-2</v>
      </c>
      <c r="N83" s="52">
        <f t="shared" si="20"/>
        <v>9.1725933333333329E-2</v>
      </c>
      <c r="O83" s="52">
        <f t="shared" si="20"/>
        <v>7.5370499999999993E-2</v>
      </c>
      <c r="P83" s="52">
        <f t="shared" si="20"/>
        <v>7.1694049999999995E-2</v>
      </c>
      <c r="Q83" s="52">
        <f t="shared" si="20"/>
        <v>9.5125500000000002E-2</v>
      </c>
      <c r="R83" s="52">
        <f t="shared" si="20"/>
        <v>9.8026425E-2</v>
      </c>
      <c r="S83" s="52">
        <f t="shared" si="20"/>
        <v>0.13208856666666666</v>
      </c>
      <c r="T83" s="52">
        <f t="shared" si="20"/>
        <v>8.0900819999999998E-2</v>
      </c>
      <c r="U83" s="52">
        <f t="shared" si="20"/>
        <v>0.10893341999999999</v>
      </c>
      <c r="V83" s="52">
        <f t="shared" si="20"/>
        <v>6.9530574999999997E-2</v>
      </c>
      <c r="W83" s="52">
        <f t="shared" si="20"/>
        <v>0.11410384999999999</v>
      </c>
      <c r="X83" s="52">
        <f t="shared" si="20"/>
        <v>9.8224233333333341E-2</v>
      </c>
      <c r="Y83" s="52">
        <f t="shared" si="20"/>
        <v>9.3168575000000003E-2</v>
      </c>
      <c r="Z83" s="52">
        <f t="shared" si="20"/>
        <v>7.4171149999999991E-2</v>
      </c>
      <c r="AA83" s="52">
        <f t="shared" si="20"/>
        <v>8.9152099999999998E-2</v>
      </c>
      <c r="AB83" s="52">
        <f t="shared" si="20"/>
        <v>9.233674E-2</v>
      </c>
      <c r="AC83" s="52">
        <f t="shared" si="20"/>
        <v>0.10128074999999999</v>
      </c>
      <c r="AD83" s="52">
        <f t="shared" si="20"/>
        <v>0.1002227</v>
      </c>
      <c r="AE83" s="52">
        <f t="shared" si="20"/>
        <v>8.8405120000000004E-2</v>
      </c>
      <c r="AF83" s="52">
        <f t="shared" ref="AF83" si="21">AVERAGE(AF9,AF33,AF36,AF39,AF48)</f>
        <v>0.11385316666666666</v>
      </c>
      <c r="AG83" s="52">
        <f t="shared" si="20"/>
        <v>8.0556849999999999E-2</v>
      </c>
      <c r="AH83" s="15"/>
      <c r="AJ83" s="43"/>
      <c r="AK83" s="43"/>
      <c r="AL83" s="43"/>
      <c r="AM83" s="63"/>
    </row>
    <row r="84" spans="1:39" ht="13.2" x14ac:dyDescent="0.25">
      <c r="A84" s="2" t="s">
        <v>66</v>
      </c>
      <c r="G84" s="54">
        <f t="shared" ref="G84:AG84" si="22">STDEV(G9,G33,G36,G39,G48)</f>
        <v>3.114466528925942E-2</v>
      </c>
      <c r="H84" s="54">
        <f t="shared" si="22"/>
        <v>2.0344939032922504E-2</v>
      </c>
      <c r="I84" s="54">
        <f t="shared" si="22"/>
        <v>2.1015213536864212E-3</v>
      </c>
      <c r="J84" s="54">
        <f t="shared" si="22"/>
        <v>2.0986405313122736E-2</v>
      </c>
      <c r="K84" s="54">
        <f t="shared" si="22"/>
        <v>1.3590450913049248E-2</v>
      </c>
      <c r="L84" s="54">
        <f t="shared" si="22"/>
        <v>5.0924221328165604E-2</v>
      </c>
      <c r="M84" s="54">
        <f t="shared" si="22"/>
        <v>1.0472887825475837E-2</v>
      </c>
      <c r="N84" s="54">
        <f t="shared" si="22"/>
        <v>2.8519015558804549E-2</v>
      </c>
      <c r="O84" s="54">
        <f t="shared" si="22"/>
        <v>3.1126813289027853E-2</v>
      </c>
      <c r="P84" s="54">
        <f t="shared" si="22"/>
        <v>2.0470670604672416E-2</v>
      </c>
      <c r="Q84" s="54">
        <f t="shared" si="22"/>
        <v>4.1687794067968298E-2</v>
      </c>
      <c r="R84" s="54">
        <f t="shared" si="22"/>
        <v>3.0615139966621623E-2</v>
      </c>
      <c r="S84" s="54">
        <f t="shared" si="22"/>
        <v>6.2123974259245013E-2</v>
      </c>
      <c r="T84" s="54">
        <f t="shared" si="22"/>
        <v>1.9307595975081953E-2</v>
      </c>
      <c r="U84" s="54">
        <f t="shared" si="22"/>
        <v>3.8167757264699245E-2</v>
      </c>
      <c r="V84" s="54">
        <f t="shared" si="22"/>
        <v>1.5213213725437309E-2</v>
      </c>
      <c r="W84" s="54">
        <f t="shared" si="22"/>
        <v>4.0301883182178949E-2</v>
      </c>
      <c r="X84" s="54">
        <f t="shared" si="22"/>
        <v>3.6562823430409924E-2</v>
      </c>
      <c r="Y84" s="54">
        <f t="shared" si="22"/>
        <v>3.9333065237055945E-2</v>
      </c>
      <c r="Z84" s="54">
        <f t="shared" si="22"/>
        <v>2.0026651426786269E-2</v>
      </c>
      <c r="AA84" s="54">
        <f t="shared" si="22"/>
        <v>2.433625222646248E-2</v>
      </c>
      <c r="AB84" s="54">
        <f t="shared" si="22"/>
        <v>2.5320910385845209E-2</v>
      </c>
      <c r="AC84" s="54">
        <f t="shared" si="22"/>
        <v>1.2239211425169582E-2</v>
      </c>
      <c r="AD84" s="54" t="e">
        <f t="shared" si="22"/>
        <v>#DIV/0!</v>
      </c>
      <c r="AE84" s="54">
        <f t="shared" si="22"/>
        <v>2.9830835183782541E-2</v>
      </c>
      <c r="AF84" s="54">
        <f t="shared" ref="AF84" si="23">STDEV(AF9,AF33,AF36,AF39,AF48)</f>
        <v>2.3832260699382601E-2</v>
      </c>
      <c r="AG84" s="54">
        <f t="shared" si="22"/>
        <v>1.9278864633323234E-2</v>
      </c>
      <c r="AH84" s="15"/>
      <c r="AJ84" s="43"/>
      <c r="AK84" s="43"/>
      <c r="AL84" s="43"/>
      <c r="AM84" s="63"/>
    </row>
    <row r="85" spans="1:39" ht="13.2" x14ac:dyDescent="0.25">
      <c r="A85" s="2" t="s">
        <v>74</v>
      </c>
      <c r="G85" s="52">
        <f t="shared" ref="G85:AG85" si="24">AVERAGE(G3,G6,G12,G18,G21,G42,G45,G54,G57,G60)</f>
        <v>8.8863380000000006E-2</v>
      </c>
      <c r="H85" s="52">
        <f t="shared" si="24"/>
        <v>0.11807474999999999</v>
      </c>
      <c r="I85" s="52">
        <f t="shared" si="24"/>
        <v>9.717986666666667E-2</v>
      </c>
      <c r="J85" s="52">
        <f t="shared" si="24"/>
        <v>7.7094442857142856E-2</v>
      </c>
      <c r="K85" s="52">
        <f t="shared" si="24"/>
        <v>0.13168741428571429</v>
      </c>
      <c r="L85" s="52">
        <f t="shared" si="24"/>
        <v>0.10592868333333333</v>
      </c>
      <c r="M85" s="52">
        <f t="shared" si="24"/>
        <v>0.1431794888888889</v>
      </c>
      <c r="N85" s="52">
        <f t="shared" si="24"/>
        <v>0.14259068</v>
      </c>
      <c r="O85" s="52">
        <f t="shared" si="24"/>
        <v>8.1212174999999998E-2</v>
      </c>
      <c r="P85" s="52">
        <f t="shared" si="24"/>
        <v>0.11234591666666667</v>
      </c>
      <c r="Q85" s="52">
        <f t="shared" si="24"/>
        <v>9.27029625E-2</v>
      </c>
      <c r="R85" s="52">
        <f t="shared" si="24"/>
        <v>8.7944462500000001E-2</v>
      </c>
      <c r="S85" s="52">
        <f t="shared" si="24"/>
        <v>9.6824250000000014E-2</v>
      </c>
      <c r="T85" s="52">
        <f t="shared" si="24"/>
        <v>0.13973242499999999</v>
      </c>
      <c r="U85" s="52">
        <f t="shared" si="24"/>
        <v>0.13819255</v>
      </c>
      <c r="V85" s="52">
        <f t="shared" si="24"/>
        <v>9.4394229999999996E-2</v>
      </c>
      <c r="W85" s="52">
        <f t="shared" si="24"/>
        <v>0.166432625</v>
      </c>
      <c r="X85" s="52">
        <f t="shared" si="24"/>
        <v>0.17345765000000002</v>
      </c>
      <c r="Y85" s="52">
        <f t="shared" si="24"/>
        <v>0.16560868888888888</v>
      </c>
      <c r="Z85" s="52">
        <f t="shared" si="24"/>
        <v>0.1007118625</v>
      </c>
      <c r="AA85" s="52">
        <f t="shared" si="24"/>
        <v>0.12282279999999998</v>
      </c>
      <c r="AB85" s="52">
        <f t="shared" si="24"/>
        <v>0.10054624285714286</v>
      </c>
      <c r="AC85" s="52">
        <f t="shared" si="24"/>
        <v>0.11050523333333333</v>
      </c>
      <c r="AD85" s="52">
        <f t="shared" si="24"/>
        <v>0.11716606999999998</v>
      </c>
      <c r="AE85" s="52">
        <f t="shared" si="24"/>
        <v>0.12816968000000001</v>
      </c>
      <c r="AF85" s="52">
        <f t="shared" ref="AF85" si="25">AVERAGE(AF3,AF6,AF12,AF18,AF21,AF42,AF45,AF54,AF57,AF60)</f>
        <v>0.11055688888888889</v>
      </c>
      <c r="AG85" s="52">
        <f t="shared" si="24"/>
        <v>8.9878800000000009E-2</v>
      </c>
      <c r="AH85" s="15"/>
      <c r="AJ85" s="43"/>
      <c r="AK85" s="43"/>
      <c r="AL85" s="43"/>
      <c r="AM85" s="63"/>
    </row>
    <row r="86" spans="1:39" ht="13.2" x14ac:dyDescent="0.25">
      <c r="A86" s="2" t="s">
        <v>66</v>
      </c>
      <c r="G86" s="54">
        <f t="shared" ref="G86:AG86" si="26">STDEV(G3,G6,G12,G18,G21,G42,G45,G54,G57,G60)</f>
        <v>2.4734383108883068E-2</v>
      </c>
      <c r="H86" s="54">
        <f t="shared" si="26"/>
        <v>7.836376201038335E-2</v>
      </c>
      <c r="I86" s="54">
        <f t="shared" si="26"/>
        <v>3.7102203600792569E-2</v>
      </c>
      <c r="J86" s="54">
        <f t="shared" si="26"/>
        <v>2.6462078439020199E-2</v>
      </c>
      <c r="K86" s="54">
        <f t="shared" si="26"/>
        <v>7.7832648459744053E-2</v>
      </c>
      <c r="L86" s="54">
        <f t="shared" si="26"/>
        <v>8.3725798435641513E-2</v>
      </c>
      <c r="M86" s="54">
        <f t="shared" si="26"/>
        <v>0.11163799435762724</v>
      </c>
      <c r="N86" s="54">
        <f t="shared" si="26"/>
        <v>9.5469534138420326E-2</v>
      </c>
      <c r="O86" s="54">
        <f t="shared" si="26"/>
        <v>2.4902805247518464E-2</v>
      </c>
      <c r="P86" s="54">
        <f t="shared" si="26"/>
        <v>7.9598030169029069E-2</v>
      </c>
      <c r="Q86" s="54">
        <f t="shared" si="26"/>
        <v>4.4056140053570503E-2</v>
      </c>
      <c r="R86" s="54">
        <f t="shared" si="26"/>
        <v>3.0268983736960731E-2</v>
      </c>
      <c r="S86" s="54">
        <f t="shared" si="26"/>
        <v>4.6796295009024637E-2</v>
      </c>
      <c r="T86" s="54">
        <f t="shared" si="26"/>
        <v>0.13719984207800939</v>
      </c>
      <c r="U86" s="54">
        <f t="shared" si="26"/>
        <v>0.10516764887052618</v>
      </c>
      <c r="V86" s="54">
        <f t="shared" si="26"/>
        <v>4.1267051062912175E-2</v>
      </c>
      <c r="W86" s="54">
        <f t="shared" si="26"/>
        <v>0.17498716537128209</v>
      </c>
      <c r="X86" s="54">
        <f t="shared" si="26"/>
        <v>0.14050665728062098</v>
      </c>
      <c r="Y86" s="54">
        <f t="shared" si="26"/>
        <v>9.2357451966929086E-2</v>
      </c>
      <c r="Z86" s="54">
        <f t="shared" si="26"/>
        <v>3.4489512834315193E-2</v>
      </c>
      <c r="AA86" s="54">
        <f t="shared" si="26"/>
        <v>5.0299818579085262E-2</v>
      </c>
      <c r="AB86" s="54">
        <f t="shared" si="26"/>
        <v>2.9505301020768919E-2</v>
      </c>
      <c r="AC86" s="54">
        <f t="shared" si="26"/>
        <v>3.8035776462858016E-2</v>
      </c>
      <c r="AD86" s="54">
        <f t="shared" si="26"/>
        <v>6.2681371738819755E-2</v>
      </c>
      <c r="AE86" s="54">
        <f t="shared" si="26"/>
        <v>8.264253174735689E-2</v>
      </c>
      <c r="AF86" s="54">
        <f t="shared" ref="AF86" si="27">STDEV(AF3,AF6,AF12,AF18,AF21,AF42,AF45,AF54,AF57,AF60)</f>
        <v>5.0925666148771309E-2</v>
      </c>
      <c r="AG86" s="54">
        <f t="shared" si="26"/>
        <v>3.9176861865391911E-2</v>
      </c>
      <c r="AH86" s="15"/>
      <c r="AJ86" s="43"/>
      <c r="AK86" s="43"/>
      <c r="AL86" s="43"/>
      <c r="AM86" s="63"/>
    </row>
    <row r="87" spans="1:39" ht="13.2" x14ac:dyDescent="0.25">
      <c r="A87" s="16"/>
      <c r="E87" s="11"/>
      <c r="F87" s="11"/>
      <c r="G87" s="15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J87" s="43"/>
      <c r="AK87" s="43"/>
      <c r="AL87" s="43"/>
      <c r="AM87" s="63"/>
    </row>
    <row r="88" spans="1:39" ht="13.2" x14ac:dyDescent="0.25">
      <c r="A88" s="16"/>
      <c r="E88" s="11"/>
      <c r="F88" s="11"/>
      <c r="G88" s="15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J88" s="43"/>
      <c r="AK88" s="43"/>
      <c r="AL88" s="43"/>
      <c r="AM88" s="63"/>
    </row>
    <row r="89" spans="1:39" x14ac:dyDescent="0.2">
      <c r="F89" s="42"/>
      <c r="G89" s="13"/>
      <c r="H89" s="37"/>
      <c r="I89" s="37"/>
      <c r="J89" s="37"/>
    </row>
    <row r="90" spans="1:39" x14ac:dyDescent="0.2">
      <c r="F90" s="42"/>
      <c r="G90" s="13"/>
      <c r="H90" s="37"/>
      <c r="I90" s="37"/>
      <c r="J90" s="37"/>
    </row>
    <row r="91" spans="1:39" x14ac:dyDescent="0.2">
      <c r="F91" s="42"/>
      <c r="G91" s="13"/>
      <c r="H91" s="37"/>
      <c r="I91" s="37"/>
      <c r="J91" s="37"/>
    </row>
    <row r="92" spans="1:39" x14ac:dyDescent="0.2">
      <c r="F92" s="42"/>
      <c r="G92" s="13"/>
      <c r="H92" s="37"/>
      <c r="I92" s="37"/>
      <c r="J92" s="37"/>
    </row>
    <row r="93" spans="1:39" x14ac:dyDescent="0.2">
      <c r="F93" s="42"/>
      <c r="G93" s="13"/>
      <c r="H93" s="37"/>
      <c r="I93" s="37"/>
      <c r="J93" s="37"/>
    </row>
    <row r="94" spans="1:39" x14ac:dyDescent="0.2">
      <c r="G94" s="13"/>
      <c r="H94" s="37"/>
      <c r="I94" s="37"/>
      <c r="J94" s="37"/>
    </row>
  </sheetData>
  <phoneticPr fontId="4" type="noConversion"/>
  <conditionalFormatting sqref="G3:AG88">
    <cfRule type="cellIs" dxfId="1" priority="3" operator="greaterThan">
      <formula>0.95</formula>
    </cfRule>
    <cfRule type="cellIs" dxfId="0" priority="4" operator="lessThan">
      <formula>0.05</formula>
    </cfRule>
  </conditionalFormatting>
  <pageMargins left="0.75" right="0.75" top="1" bottom="1" header="0.5" footer="0.5"/>
  <pageSetup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26"/>
  <sheetViews>
    <sheetView tabSelected="1" zoomScaleNormal="100" workbookViewId="0">
      <pane ySplit="1" topLeftCell="A2" activePane="bottomLeft" state="frozen"/>
      <selection pane="bottomLeft"/>
    </sheetView>
  </sheetViews>
  <sheetFormatPr defaultColWidth="9.125" defaultRowHeight="11.4" x14ac:dyDescent="0.2"/>
  <sheetData>
    <row r="1" spans="1:16" ht="13.2" x14ac:dyDescent="0.25">
      <c r="A1" s="4" t="s">
        <v>85</v>
      </c>
    </row>
    <row r="2" spans="1:16" ht="13.8" x14ac:dyDescent="0.3">
      <c r="A2" s="5" t="s">
        <v>61</v>
      </c>
      <c r="P2" s="70" t="s">
        <v>63</v>
      </c>
    </row>
    <row r="3" spans="1:16" ht="13.8" x14ac:dyDescent="0.25">
      <c r="A3" s="5" t="s">
        <v>83</v>
      </c>
      <c r="P3" s="71" t="s">
        <v>78</v>
      </c>
    </row>
    <row r="4" spans="1:16" ht="13.8" x14ac:dyDescent="0.25">
      <c r="A4" s="5" t="s">
        <v>84</v>
      </c>
      <c r="P4" s="71" t="s">
        <v>79</v>
      </c>
    </row>
    <row r="5" spans="1:16" ht="13.8" x14ac:dyDescent="0.2">
      <c r="A5" s="6" t="s">
        <v>62</v>
      </c>
    </row>
    <row r="6" spans="1:16" ht="12" x14ac:dyDescent="0.25">
      <c r="P6" s="71" t="s">
        <v>87</v>
      </c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71" spans="16:16" x14ac:dyDescent="0.2">
      <c r="P71" s="1"/>
    </row>
    <row r="97" spans="16:16" x14ac:dyDescent="0.2">
      <c r="P97" s="3"/>
    </row>
    <row r="115" spans="16:16" x14ac:dyDescent="0.2">
      <c r="P115" s="1"/>
    </row>
    <row r="132" spans="16:16" x14ac:dyDescent="0.2">
      <c r="P132" s="1"/>
    </row>
    <row r="133" spans="16:16" x14ac:dyDescent="0.2">
      <c r="P133" s="1"/>
    </row>
    <row r="134" spans="16:16" x14ac:dyDescent="0.2">
      <c r="P134" s="1"/>
    </row>
    <row r="135" spans="16:16" x14ac:dyDescent="0.2">
      <c r="P135" s="1"/>
    </row>
    <row r="149" spans="16:16" x14ac:dyDescent="0.2">
      <c r="P149" s="2"/>
    </row>
    <row r="210" spans="16:16" x14ac:dyDescent="0.2">
      <c r="P210" s="1"/>
    </row>
    <row r="218" spans="16:16" x14ac:dyDescent="0.2">
      <c r="P218" s="3"/>
    </row>
    <row r="225" spans="16:16" x14ac:dyDescent="0.2">
      <c r="P225" s="1"/>
    </row>
    <row r="242" spans="16:16" x14ac:dyDescent="0.2">
      <c r="P242" s="1"/>
    </row>
    <row r="276" spans="1:16" x14ac:dyDescent="0.2">
      <c r="P276" s="1"/>
    </row>
    <row r="278" spans="1:16" x14ac:dyDescent="0.2">
      <c r="A278" s="1"/>
    </row>
    <row r="326" spans="1:1" ht="12" x14ac:dyDescent="0.25">
      <c r="A326" s="7" t="s">
        <v>75</v>
      </c>
    </row>
  </sheetData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reproductie</vt:lpstr>
      <vt:lpstr>overleving ad</vt:lpstr>
      <vt:lpstr>overleving juv</vt:lpstr>
      <vt:lpstr>Figuren</vt:lpstr>
    </vt:vector>
  </TitlesOfParts>
  <Company>NIOO-KNAW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</dc:creator>
  <cp:lastModifiedBy>Hugo Wieleman</cp:lastModifiedBy>
  <cp:lastPrinted>2007-12-12T10:44:39Z</cp:lastPrinted>
  <dcterms:created xsi:type="dcterms:W3CDTF">2007-12-05T12:58:43Z</dcterms:created>
  <dcterms:modified xsi:type="dcterms:W3CDTF">2024-04-11T09:07:29Z</dcterms:modified>
</cp:coreProperties>
</file>