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ng05\Desktop\"/>
    </mc:Choice>
  </mc:AlternateContent>
  <xr:revisionPtr revIDLastSave="0" documentId="8_{23F499AB-9651-438E-8783-C44F8E11A4C7}" xr6:coauthVersionLast="36" xr6:coauthVersionMax="36" xr10:uidLastSave="{00000000-0000-0000-0000-000000000000}"/>
  <bookViews>
    <workbookView xWindow="480" yWindow="408" windowWidth="6024" windowHeight="4200" tabRatio="778" xr2:uid="{00000000-000D-0000-FFFF-FFFF00000000}"/>
  </bookViews>
  <sheets>
    <sheet name="Figuren" sheetId="42" r:id="rId1"/>
    <sheet name="reproductie" sheetId="5" r:id="rId2"/>
    <sheet name="overleving ad" sheetId="40" r:id="rId3"/>
    <sheet name="overleving juv" sheetId="39" r:id="rId4"/>
  </sheets>
  <calcPr calcId="191029"/>
</workbook>
</file>

<file path=xl/calcChain.xml><?xml version="1.0" encoding="utf-8"?>
<calcChain xmlns="http://schemas.openxmlformats.org/spreadsheetml/2006/main">
  <c r="G71" i="5" l="1"/>
  <c r="G72" i="5"/>
  <c r="G74" i="5"/>
  <c r="G75" i="5"/>
  <c r="G76" i="5"/>
  <c r="G77" i="5"/>
  <c r="G78" i="5"/>
  <c r="G79" i="5"/>
  <c r="G81" i="5"/>
  <c r="G82" i="5"/>
  <c r="G83" i="5"/>
  <c r="G84" i="5"/>
  <c r="G85" i="5"/>
  <c r="G86" i="5"/>
  <c r="AD86" i="39"/>
  <c r="AD85" i="39"/>
  <c r="AD84" i="39"/>
  <c r="AD83" i="39"/>
  <c r="AD82" i="39"/>
  <c r="AD81" i="39"/>
  <c r="AD79" i="39"/>
  <c r="AD78" i="39"/>
  <c r="AD77" i="39"/>
  <c r="AD76" i="39"/>
  <c r="AD75" i="39"/>
  <c r="AD74" i="39"/>
  <c r="AD72" i="39"/>
  <c r="AD71" i="39"/>
  <c r="AD86" i="40"/>
  <c r="AD85" i="40"/>
  <c r="AD84" i="40"/>
  <c r="AD83" i="40"/>
  <c r="AD82" i="40"/>
  <c r="AD81" i="40"/>
  <c r="AD79" i="40"/>
  <c r="AD78" i="40"/>
  <c r="AD77" i="40"/>
  <c r="AD76" i="40"/>
  <c r="AD75" i="40"/>
  <c r="AD74" i="40"/>
  <c r="AD72" i="40"/>
  <c r="AD71" i="40"/>
  <c r="AI3" i="5"/>
  <c r="AH3" i="5"/>
  <c r="AE86" i="5"/>
  <c r="AE85" i="5"/>
  <c r="AE84" i="5"/>
  <c r="AE83" i="5"/>
  <c r="AE82" i="5"/>
  <c r="AE81" i="5"/>
  <c r="AE79" i="5"/>
  <c r="AE78" i="5"/>
  <c r="AE77" i="5"/>
  <c r="AE76" i="5"/>
  <c r="AE75" i="5"/>
  <c r="AE74" i="5"/>
  <c r="AE72" i="5"/>
  <c r="AE71" i="5"/>
  <c r="AC71" i="39" l="1"/>
  <c r="AC72" i="39"/>
  <c r="AC74" i="39"/>
  <c r="AC75" i="39"/>
  <c r="AC76" i="39"/>
  <c r="AC77" i="39"/>
  <c r="AC78" i="39"/>
  <c r="AC79" i="39"/>
  <c r="AC81" i="39"/>
  <c r="AC82" i="39"/>
  <c r="AC83" i="39"/>
  <c r="AC84" i="39"/>
  <c r="AC85" i="39"/>
  <c r="AC86" i="39"/>
  <c r="AC71" i="40"/>
  <c r="AC72" i="40"/>
  <c r="AC74" i="40"/>
  <c r="AC75" i="40"/>
  <c r="AC76" i="40"/>
  <c r="AC77" i="40"/>
  <c r="AC78" i="40"/>
  <c r="AC79" i="40"/>
  <c r="AC81" i="40"/>
  <c r="AC82" i="40"/>
  <c r="AC83" i="40"/>
  <c r="AC84" i="40"/>
  <c r="AC85" i="40"/>
  <c r="AC86" i="40"/>
  <c r="AD86" i="5"/>
  <c r="AD85" i="5"/>
  <c r="AD84" i="5"/>
  <c r="AD83" i="5"/>
  <c r="AD82" i="5"/>
  <c r="AD81" i="5"/>
  <c r="AD79" i="5"/>
  <c r="AD78" i="5"/>
  <c r="AD77" i="5"/>
  <c r="AD76" i="5"/>
  <c r="AD75" i="5"/>
  <c r="AD74" i="5"/>
  <c r="AD72" i="5"/>
  <c r="AD71" i="5"/>
  <c r="AH3" i="39"/>
  <c r="AH3" i="40"/>
  <c r="G71" i="40" l="1"/>
  <c r="G72" i="40"/>
  <c r="AB86" i="39" l="1"/>
  <c r="AB85" i="39"/>
  <c r="AB84" i="39"/>
  <c r="AB83" i="39"/>
  <c r="AB82" i="39"/>
  <c r="AB81" i="39"/>
  <c r="AB79" i="39"/>
  <c r="AB78" i="39"/>
  <c r="AB77" i="39"/>
  <c r="AB76" i="39"/>
  <c r="AB75" i="39"/>
  <c r="AB74" i="39"/>
  <c r="AB72" i="39"/>
  <c r="AB71" i="39"/>
  <c r="AB86" i="40"/>
  <c r="AB85" i="40"/>
  <c r="AB84" i="40"/>
  <c r="AB83" i="40"/>
  <c r="AB82" i="40"/>
  <c r="AB81" i="40"/>
  <c r="AB79" i="40"/>
  <c r="AB78" i="40"/>
  <c r="AB77" i="40"/>
  <c r="AB76" i="40"/>
  <c r="AB75" i="40"/>
  <c r="AB74" i="40"/>
  <c r="AB72" i="40"/>
  <c r="AB71" i="40"/>
  <c r="AC86" i="5"/>
  <c r="AC85" i="5"/>
  <c r="AC84" i="5"/>
  <c r="AC83" i="5"/>
  <c r="AC82" i="5"/>
  <c r="AC81" i="5"/>
  <c r="AC79" i="5"/>
  <c r="AC78" i="5"/>
  <c r="AC77" i="5"/>
  <c r="AC76" i="5"/>
  <c r="AC75" i="5"/>
  <c r="AC74" i="5"/>
  <c r="AC72" i="5"/>
  <c r="AC71" i="5"/>
  <c r="H71" i="39" l="1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Y71" i="39"/>
  <c r="Z71" i="39"/>
  <c r="AA71" i="39"/>
  <c r="AE71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Y72" i="39"/>
  <c r="Z72" i="39"/>
  <c r="AA72" i="39"/>
  <c r="AE72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Y74" i="39"/>
  <c r="Z74" i="39"/>
  <c r="AA74" i="39"/>
  <c r="AE74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Y75" i="39"/>
  <c r="Z75" i="39"/>
  <c r="AA75" i="39"/>
  <c r="AE75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Y76" i="39"/>
  <c r="Z76" i="39"/>
  <c r="AA76" i="39"/>
  <c r="AE76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T77" i="39"/>
  <c r="U77" i="39"/>
  <c r="V77" i="39"/>
  <c r="W77" i="39"/>
  <c r="X77" i="39"/>
  <c r="Y77" i="39"/>
  <c r="Z77" i="39"/>
  <c r="AA77" i="39"/>
  <c r="AE77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T78" i="39"/>
  <c r="U78" i="39"/>
  <c r="V78" i="39"/>
  <c r="W78" i="39"/>
  <c r="X78" i="39"/>
  <c r="Y78" i="39"/>
  <c r="Z78" i="39"/>
  <c r="AA78" i="39"/>
  <c r="AE78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T79" i="39"/>
  <c r="U79" i="39"/>
  <c r="V79" i="39"/>
  <c r="W79" i="39"/>
  <c r="X79" i="39"/>
  <c r="Y79" i="39"/>
  <c r="Z79" i="39"/>
  <c r="AA79" i="39"/>
  <c r="AE79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T81" i="39"/>
  <c r="U81" i="39"/>
  <c r="V81" i="39"/>
  <c r="W81" i="39"/>
  <c r="X81" i="39"/>
  <c r="Y81" i="39"/>
  <c r="Z81" i="39"/>
  <c r="AA81" i="39"/>
  <c r="AE81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T82" i="39"/>
  <c r="U82" i="39"/>
  <c r="V82" i="39"/>
  <c r="W82" i="39"/>
  <c r="X82" i="39"/>
  <c r="Y82" i="39"/>
  <c r="Z82" i="39"/>
  <c r="AA82" i="39"/>
  <c r="AE82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Y83" i="39"/>
  <c r="Z83" i="39"/>
  <c r="AA83" i="39"/>
  <c r="AE83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Y84" i="39"/>
  <c r="Z84" i="39"/>
  <c r="AA84" i="39"/>
  <c r="AE84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Y85" i="39"/>
  <c r="Z85" i="39"/>
  <c r="AA85" i="39"/>
  <c r="AE85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Y86" i="39"/>
  <c r="Z86" i="39"/>
  <c r="AA86" i="39"/>
  <c r="AE86" i="39"/>
  <c r="H71" i="40"/>
  <c r="I71" i="40"/>
  <c r="J71" i="40"/>
  <c r="K71" i="40"/>
  <c r="L71" i="40"/>
  <c r="M71" i="40"/>
  <c r="N71" i="40"/>
  <c r="O71" i="40"/>
  <c r="P71" i="40"/>
  <c r="Q71" i="40"/>
  <c r="R71" i="40"/>
  <c r="S71" i="40"/>
  <c r="T71" i="40"/>
  <c r="U71" i="40"/>
  <c r="V71" i="40"/>
  <c r="W71" i="40"/>
  <c r="X71" i="40"/>
  <c r="Y71" i="40"/>
  <c r="Z71" i="40"/>
  <c r="AA71" i="40"/>
  <c r="AE71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T72" i="40"/>
  <c r="U72" i="40"/>
  <c r="V72" i="40"/>
  <c r="W72" i="40"/>
  <c r="X72" i="40"/>
  <c r="Y72" i="40"/>
  <c r="Z72" i="40"/>
  <c r="AA72" i="40"/>
  <c r="AE72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T74" i="40"/>
  <c r="U74" i="40"/>
  <c r="V74" i="40"/>
  <c r="W74" i="40"/>
  <c r="X74" i="40"/>
  <c r="Y74" i="40"/>
  <c r="Z74" i="40"/>
  <c r="AA74" i="40"/>
  <c r="AE74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T75" i="40"/>
  <c r="U75" i="40"/>
  <c r="V75" i="40"/>
  <c r="W75" i="40"/>
  <c r="X75" i="40"/>
  <c r="Y75" i="40"/>
  <c r="Z75" i="40"/>
  <c r="AA75" i="40"/>
  <c r="AE75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T76" i="40"/>
  <c r="U76" i="40"/>
  <c r="V76" i="40"/>
  <c r="W76" i="40"/>
  <c r="X76" i="40"/>
  <c r="Y76" i="40"/>
  <c r="Z76" i="40"/>
  <c r="AA76" i="40"/>
  <c r="AE76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T77" i="40"/>
  <c r="U77" i="40"/>
  <c r="V77" i="40"/>
  <c r="W77" i="40"/>
  <c r="X77" i="40"/>
  <c r="Y77" i="40"/>
  <c r="Z77" i="40"/>
  <c r="AA77" i="40"/>
  <c r="AE77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T78" i="40"/>
  <c r="U78" i="40"/>
  <c r="V78" i="40"/>
  <c r="W78" i="40"/>
  <c r="X78" i="40"/>
  <c r="Y78" i="40"/>
  <c r="Z78" i="40"/>
  <c r="AA78" i="40"/>
  <c r="AE78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T79" i="40"/>
  <c r="U79" i="40"/>
  <c r="V79" i="40"/>
  <c r="W79" i="40"/>
  <c r="X79" i="40"/>
  <c r="Y79" i="40"/>
  <c r="Z79" i="40"/>
  <c r="AA79" i="40"/>
  <c r="AE79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T81" i="40"/>
  <c r="U81" i="40"/>
  <c r="V81" i="40"/>
  <c r="W81" i="40"/>
  <c r="X81" i="40"/>
  <c r="Y81" i="40"/>
  <c r="Z81" i="40"/>
  <c r="AA81" i="40"/>
  <c r="AE81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T82" i="40"/>
  <c r="U82" i="40"/>
  <c r="V82" i="40"/>
  <c r="W82" i="40"/>
  <c r="X82" i="40"/>
  <c r="Y82" i="40"/>
  <c r="Z82" i="40"/>
  <c r="AA82" i="40"/>
  <c r="AE82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T83" i="40"/>
  <c r="U83" i="40"/>
  <c r="V83" i="40"/>
  <c r="W83" i="40"/>
  <c r="X83" i="40"/>
  <c r="Y83" i="40"/>
  <c r="Z83" i="40"/>
  <c r="AA83" i="40"/>
  <c r="AE83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T84" i="40"/>
  <c r="U84" i="40"/>
  <c r="V84" i="40"/>
  <c r="W84" i="40"/>
  <c r="X84" i="40"/>
  <c r="Y84" i="40"/>
  <c r="Z84" i="40"/>
  <c r="AA84" i="40"/>
  <c r="AE84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T85" i="40"/>
  <c r="U85" i="40"/>
  <c r="V85" i="40"/>
  <c r="W85" i="40"/>
  <c r="X85" i="40"/>
  <c r="Y85" i="40"/>
  <c r="Z85" i="40"/>
  <c r="AA85" i="40"/>
  <c r="AE85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T86" i="40"/>
  <c r="U86" i="40"/>
  <c r="V86" i="40"/>
  <c r="W86" i="40"/>
  <c r="X86" i="40"/>
  <c r="Y86" i="40"/>
  <c r="Z86" i="40"/>
  <c r="AA86" i="40"/>
  <c r="AE86" i="40"/>
  <c r="G86" i="39"/>
  <c r="G85" i="39"/>
  <c r="G84" i="39"/>
  <c r="G83" i="39"/>
  <c r="G82" i="39"/>
  <c r="G81" i="39"/>
  <c r="G79" i="39"/>
  <c r="G78" i="39"/>
  <c r="G77" i="39"/>
  <c r="G76" i="39"/>
  <c r="G75" i="39"/>
  <c r="G74" i="39"/>
  <c r="G72" i="39"/>
  <c r="G71" i="39"/>
  <c r="G86" i="40"/>
  <c r="G85" i="40"/>
  <c r="G84" i="40"/>
  <c r="G83" i="40"/>
  <c r="G82" i="40"/>
  <c r="G81" i="40"/>
  <c r="G79" i="40"/>
  <c r="G78" i="40"/>
  <c r="G77" i="40"/>
  <c r="G76" i="40"/>
  <c r="G75" i="40"/>
  <c r="G74" i="40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F71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F72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F74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F75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F76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F77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F78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F79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F81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F82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F83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F84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F85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F86" i="5"/>
  <c r="AI63" i="39" l="1"/>
  <c r="AH63" i="39"/>
  <c r="AI60" i="39"/>
  <c r="AH60" i="39"/>
  <c r="AI57" i="39"/>
  <c r="AH57" i="39"/>
  <c r="AI54" i="39"/>
  <c r="AH54" i="39"/>
  <c r="AI51" i="39"/>
  <c r="AH51" i="39"/>
  <c r="AI48" i="39"/>
  <c r="AH48" i="39"/>
  <c r="AI45" i="39"/>
  <c r="AH45" i="39"/>
  <c r="AI42" i="39"/>
  <c r="AH42" i="39"/>
  <c r="AI39" i="39"/>
  <c r="AH39" i="39"/>
  <c r="AI36" i="39"/>
  <c r="AH36" i="39"/>
  <c r="AI33" i="39"/>
  <c r="AH33" i="39"/>
  <c r="AI30" i="39"/>
  <c r="AH30" i="39"/>
  <c r="AI27" i="39"/>
  <c r="AH27" i="39"/>
  <c r="AI24" i="39"/>
  <c r="AH24" i="39"/>
  <c r="AI21" i="39"/>
  <c r="AH21" i="39"/>
  <c r="AI18" i="39"/>
  <c r="AH18" i="39"/>
  <c r="AI15" i="39"/>
  <c r="AH15" i="39"/>
  <c r="AI12" i="39"/>
  <c r="AH12" i="39"/>
  <c r="AI9" i="39"/>
  <c r="AH9" i="39"/>
  <c r="AI6" i="39"/>
  <c r="AH6" i="39"/>
  <c r="AI3" i="39"/>
  <c r="AI63" i="40"/>
  <c r="AH63" i="40"/>
  <c r="AI60" i="40"/>
  <c r="AH60" i="40"/>
  <c r="AI57" i="40"/>
  <c r="AH57" i="40"/>
  <c r="AI54" i="40"/>
  <c r="AH54" i="40"/>
  <c r="AI51" i="40"/>
  <c r="AH51" i="40"/>
  <c r="AI48" i="40"/>
  <c r="AH48" i="40"/>
  <c r="AI45" i="40"/>
  <c r="AH45" i="40"/>
  <c r="AI42" i="40"/>
  <c r="AH42" i="40"/>
  <c r="AI39" i="40"/>
  <c r="AH39" i="40"/>
  <c r="AI36" i="40"/>
  <c r="AH36" i="40"/>
  <c r="AI33" i="40"/>
  <c r="AH33" i="40"/>
  <c r="AI30" i="40"/>
  <c r="AH30" i="40"/>
  <c r="AI27" i="40"/>
  <c r="AH27" i="40"/>
  <c r="AI24" i="40"/>
  <c r="AH24" i="40"/>
  <c r="AI21" i="40"/>
  <c r="AH21" i="40"/>
  <c r="AI18" i="40"/>
  <c r="AH18" i="40"/>
  <c r="AI15" i="40"/>
  <c r="AH15" i="40"/>
  <c r="AI12" i="40"/>
  <c r="AH12" i="40"/>
  <c r="AI9" i="40"/>
  <c r="AH9" i="40"/>
  <c r="AI6" i="40"/>
  <c r="AH6" i="40"/>
  <c r="AI3" i="40"/>
  <c r="AI63" i="5"/>
  <c r="AH63" i="5"/>
  <c r="AI60" i="5"/>
  <c r="AH60" i="5"/>
  <c r="AI57" i="5"/>
  <c r="AH57" i="5"/>
  <c r="AI54" i="5"/>
  <c r="AH54" i="5"/>
  <c r="AI51" i="5"/>
  <c r="AH51" i="5"/>
  <c r="AI48" i="5"/>
  <c r="AH48" i="5"/>
  <c r="AI45" i="5"/>
  <c r="AH45" i="5"/>
  <c r="AI42" i="5"/>
  <c r="AH42" i="5"/>
  <c r="AI39" i="5"/>
  <c r="AH39" i="5"/>
  <c r="AI36" i="5"/>
  <c r="AH36" i="5"/>
  <c r="AI33" i="5"/>
  <c r="AH33" i="5"/>
  <c r="AI30" i="5"/>
  <c r="AH30" i="5"/>
  <c r="AI27" i="5"/>
  <c r="AH27" i="5"/>
  <c r="AI24" i="5"/>
  <c r="AH24" i="5"/>
  <c r="AI21" i="5"/>
  <c r="AH21" i="5"/>
  <c r="AI18" i="5"/>
  <c r="AH18" i="5"/>
  <c r="AI15" i="5"/>
  <c r="AH15" i="5"/>
  <c r="AI12" i="5"/>
  <c r="AH12" i="5"/>
  <c r="AI9" i="5"/>
  <c r="AH9" i="5"/>
  <c r="AI6" i="5"/>
  <c r="AH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Schekkerman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x betekent getallen geupdated met scripts van CK en meest recente data, o  betekent dat fit op meest recente data mislukte; hier staan schattingen o.b.v. een 
oudere datareeks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Schekkerman</author>
  </authors>
  <commentList>
    <comment ref="B2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x betekent getallen geupdated met scripts van CK en meest recente data, o  betekent dat fit op meest recente data mislukte; hier staan schattingen o.b.v. een 
oudere datareeks
</t>
        </r>
      </text>
    </comment>
    <comment ref="E2" authorId="0" shapeId="0" xr:uid="{00000000-0006-0000-0100-000002000000}">
      <text>
        <r>
          <rPr>
            <sz val="8"/>
            <color indexed="81"/>
            <rFont val="Tahoma"/>
            <family val="2"/>
          </rPr>
          <t>overleving 1994-1995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2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residency parameter
(=kans dat een ooit op de plek gevangen individu behoort tot de lokale populatie), geschat o.b.v. data t/m 2011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Schekkerman</author>
  </authors>
  <commentList>
    <comment ref="B2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x betekent getallen geupdated met scripts van CK en meest recente data, o  betekent dat fit op meest recente data mislukte; hier staan schattingen o.b.v. een 
oudere datareeks
</t>
        </r>
      </text>
    </comment>
    <comment ref="E2" authorId="0" shapeId="0" xr:uid="{00000000-0006-0000-0200-000002000000}">
      <text>
        <r>
          <rPr>
            <sz val="8"/>
            <color indexed="81"/>
            <rFont val="Tahoma"/>
            <family val="2"/>
          </rPr>
          <t>overleving 1994-1995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<sst xmlns="http://schemas.openxmlformats.org/spreadsheetml/2006/main" count="416" uniqueCount="90">
  <si>
    <t>08760</t>
  </si>
  <si>
    <t>10660</t>
  </si>
  <si>
    <t>10840</t>
  </si>
  <si>
    <t>10990</t>
  </si>
  <si>
    <t>11060</t>
  </si>
  <si>
    <t>11870</t>
  </si>
  <si>
    <t>12000</t>
  </si>
  <si>
    <t>12430</t>
  </si>
  <si>
    <t>12500</t>
  </si>
  <si>
    <t>12510</t>
  </si>
  <si>
    <t>12740</t>
  </si>
  <si>
    <t>12750</t>
  </si>
  <si>
    <t>12760</t>
  </si>
  <si>
    <t>12770</t>
  </si>
  <si>
    <t>13110</t>
  </si>
  <si>
    <t>13120</t>
  </si>
  <si>
    <t>13640</t>
  </si>
  <si>
    <t>14620</t>
  </si>
  <si>
    <t>14640</t>
  </si>
  <si>
    <t>16360</t>
  </si>
  <si>
    <t>18770</t>
  </si>
  <si>
    <t>Vogelsoort</t>
  </si>
  <si>
    <t>Winterkoning</t>
  </si>
  <si>
    <t>Heggenmus</t>
  </si>
  <si>
    <t>Roodborst</t>
  </si>
  <si>
    <t>Blauwborst</t>
  </si>
  <si>
    <t>Merel</t>
  </si>
  <si>
    <t>Zanglijster</t>
  </si>
  <si>
    <t>Rietzanger</t>
  </si>
  <si>
    <t>Bosrietzanger</t>
  </si>
  <si>
    <t>Braamsluiper</t>
  </si>
  <si>
    <t>Grasmus</t>
  </si>
  <si>
    <t>Tuinfluiter</t>
  </si>
  <si>
    <t>Zwartkop</t>
  </si>
  <si>
    <t>Tjiftjaf</t>
  </si>
  <si>
    <t>Fitis</t>
  </si>
  <si>
    <t>Baardman</t>
  </si>
  <si>
    <t>Pimpelmees</t>
  </si>
  <si>
    <t>Koolmees</t>
  </si>
  <si>
    <t>Vink</t>
  </si>
  <si>
    <t>Rietgors</t>
  </si>
  <si>
    <t>Euring</t>
  </si>
  <si>
    <t>trek</t>
  </si>
  <si>
    <t>L</t>
  </si>
  <si>
    <t>K</t>
  </si>
  <si>
    <t>S</t>
  </si>
  <si>
    <t>M</t>
  </si>
  <si>
    <t>B</t>
  </si>
  <si>
    <t>Gr Bonte Specht</t>
  </si>
  <si>
    <t>hab</t>
  </si>
  <si>
    <t>CES Reproductie-indexen</t>
  </si>
  <si>
    <t>Kleine Karekiet</t>
  </si>
  <si>
    <t>lower 95%CL</t>
  </si>
  <si>
    <t>upper 95% CL</t>
  </si>
  <si>
    <t>x</t>
  </si>
  <si>
    <t>residency</t>
  </si>
  <si>
    <t>P</t>
  </si>
  <si>
    <t>trend96-09</t>
  </si>
  <si>
    <t>setr96-09</t>
  </si>
  <si>
    <t>CES overleving adult</t>
  </si>
  <si>
    <t>CES overleving eerstjaars</t>
  </si>
  <si>
    <t>Reproductie-index (evenredig met het aantal geproduceerde juveniele vogels per adult), jaarlijkse overlevingskans van volwassen en van juvenielen vogels</t>
  </si>
  <si>
    <t>is die van 2010 tot 2011. Eerstejaars 'overleving'is feitelijk een mix van overleving en de kans dat een overlevend jong terugkeert naar de geboorteplek.</t>
  </si>
  <si>
    <t>'Gaten' in de reeksen ontstaan doordat de gegevens niet voor elk jaar een schatting toelaten; dit geldt vooral voor juvenielen.</t>
  </si>
  <si>
    <t xml:space="preserve"> voor de 28 meest gevangen zangvogelsoorten in het Constant Effort Site (CES) project, met 95%-betrouwbaarheidsintervallen. De overleving voor het jaar 2010 </t>
  </si>
  <si>
    <t>Indexen voor 1994 en 1995 zijn weggelaten uit figuren</t>
  </si>
  <si>
    <t>se</t>
  </si>
  <si>
    <t>kort-trekkers (5)</t>
  </si>
  <si>
    <t>sd</t>
  </si>
  <si>
    <t xml:space="preserve">gemiddelde jaarindexen </t>
  </si>
  <si>
    <t>recapture</t>
  </si>
  <si>
    <t>Alle Soorten (21)</t>
  </si>
  <si>
    <t>lang-trekkers (8)</t>
  </si>
  <si>
    <t>standvogels (8)</t>
  </si>
  <si>
    <t>moerasvogels (6)</t>
  </si>
  <si>
    <t>struweelvogels (5)</t>
  </si>
  <si>
    <t>bosvogels (10)</t>
  </si>
  <si>
    <t>Figuren voor soortgroepen</t>
  </si>
  <si>
    <t xml:space="preserve">gemiddelde juv overleving </t>
  </si>
  <si>
    <t>gemiddelde ad overleving</t>
  </si>
  <si>
    <t xml:space="preserve">want gebaseerd op veel minder CES-locaties (7-13) dan in </t>
  </si>
  <si>
    <t>latere jaren (30-42), en bij veel soorten nogal afwijkend.</t>
  </si>
  <si>
    <t>av96-20</t>
  </si>
  <si>
    <t>sd96-20</t>
  </si>
  <si>
    <t>NA</t>
  </si>
  <si>
    <t>av96-21</t>
  </si>
  <si>
    <t>sd96-21</t>
  </si>
  <si>
    <t>overleving is van jaar t tot t+1</t>
  </si>
  <si>
    <t>Figuren voor Bijlage Sovon-broedvogelrapport / website: CES-resultaten 1996-2021</t>
  </si>
  <si>
    <t>overleving in 1996 is van 1996 tot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</si>
</sst>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9"/>
      <name val="Arial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17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23"/>
      <name val="Arial"/>
      <family val="2"/>
    </font>
    <font>
      <sz val="9"/>
      <color indexed="8"/>
      <name val="Arial"/>
      <family val="2"/>
    </font>
    <font>
      <sz val="9"/>
      <color indexed="55"/>
      <name val="Arial"/>
      <family val="2"/>
    </font>
    <font>
      <sz val="8"/>
      <color indexed="55"/>
      <name val="Arial"/>
      <family val="2"/>
    </font>
    <font>
      <b/>
      <sz val="9"/>
      <color indexed="8"/>
      <name val="Arial"/>
      <family val="2"/>
    </font>
    <font>
      <sz val="8"/>
      <color indexed="81"/>
      <name val="Tahoma"/>
      <family val="2"/>
    </font>
    <font>
      <sz val="9"/>
      <color indexed="55"/>
      <name val="Arial"/>
      <family val="2"/>
    </font>
    <font>
      <sz val="10"/>
      <color indexed="8"/>
      <name val="Arial"/>
      <family val="2"/>
    </font>
    <font>
      <sz val="9"/>
      <color rgb="FF0033CC"/>
      <name val="Arial"/>
      <family val="2"/>
    </font>
    <font>
      <sz val="9"/>
      <color indexed="81"/>
      <name val="Tahoma"/>
      <family val="2"/>
    </font>
    <font>
      <sz val="9"/>
      <color theme="1" tint="0.499984740745262"/>
      <name val="Arial"/>
      <family val="2"/>
    </font>
    <font>
      <sz val="9"/>
      <color theme="1"/>
      <name val="Arial"/>
      <family val="2"/>
    </font>
    <font>
      <sz val="8"/>
      <color theme="1" tint="0.499984740745262"/>
      <name val="Arial"/>
      <family val="2"/>
    </font>
    <font>
      <sz val="9"/>
      <color rgb="FFFF0000"/>
      <name val="Arial"/>
      <family val="2"/>
    </font>
    <font>
      <b/>
      <sz val="10"/>
      <color rgb="FF0033CC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sz val="9"/>
      <color theme="0" tint="-0.34998626667073579"/>
      <name val="Arial"/>
      <family val="2"/>
    </font>
    <font>
      <b/>
      <sz val="9"/>
      <color theme="1" tint="0.499984740745262"/>
      <name val="Arial"/>
      <family val="2"/>
    </font>
    <font>
      <b/>
      <sz val="8"/>
      <color indexed="17"/>
      <name val="Arial"/>
      <family val="2"/>
    </font>
    <font>
      <sz val="9"/>
      <color indexed="17"/>
      <name val="Arial"/>
      <family val="2"/>
    </font>
    <font>
      <b/>
      <sz val="9"/>
      <color rgb="FFC00000"/>
      <name val="Arial"/>
      <family val="2"/>
    </font>
    <font>
      <sz val="9"/>
      <color theme="9" tint="-0.249977111117893"/>
      <name val="Arial"/>
      <family val="2"/>
    </font>
    <font>
      <b/>
      <sz val="10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Arial"/>
      <family val="2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8" fillId="0" borderId="0" xfId="0" applyFont="1" applyAlignment="1">
      <alignment vertical="center"/>
    </xf>
    <xf numFmtId="0" fontId="28" fillId="0" borderId="0" xfId="0" quotePrefix="1" applyFont="1" applyAlignment="1">
      <alignment vertical="center"/>
    </xf>
    <xf numFmtId="0" fontId="33" fillId="0" borderId="0" xfId="0" applyFont="1" applyFill="1"/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left"/>
    </xf>
    <xf numFmtId="0" fontId="31" fillId="0" borderId="1" xfId="0" applyNumberFormat="1" applyFont="1" applyBorder="1" applyAlignment="1">
      <alignment horizontal="center"/>
    </xf>
    <xf numFmtId="0" fontId="3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NumberFormat="1" applyBorder="1" applyAlignment="1"/>
    <xf numFmtId="0" fontId="1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/>
    <xf numFmtId="0" fontId="1" fillId="0" borderId="1" xfId="0" quotePrefix="1" applyFont="1" applyBorder="1"/>
    <xf numFmtId="1" fontId="4" fillId="0" borderId="1" xfId="0" applyNumberFormat="1" applyFont="1" applyBorder="1" applyAlignment="1">
      <alignment horizontal="center"/>
    </xf>
    <xf numFmtId="2" fontId="22" fillId="0" borderId="1" xfId="0" applyNumberFormat="1" applyFont="1" applyBorder="1"/>
    <xf numFmtId="2" fontId="0" fillId="0" borderId="1" xfId="0" applyNumberFormat="1" applyBorder="1"/>
    <xf numFmtId="2" fontId="11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 applyAlignment="1">
      <alignment horizontal="right"/>
    </xf>
    <xf numFmtId="0" fontId="8" fillId="0" borderId="1" xfId="0" quotePrefix="1" applyFont="1" applyBorder="1"/>
    <xf numFmtId="1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/>
    <xf numFmtId="0" fontId="0" fillId="0" borderId="1" xfId="0" applyBorder="1" applyAlignment="1"/>
    <xf numFmtId="0" fontId="0" fillId="0" borderId="1" xfId="0" quotePrefix="1" applyBorder="1"/>
    <xf numFmtId="0" fontId="14" fillId="0" borderId="1" xfId="0" applyFont="1" applyBorder="1"/>
    <xf numFmtId="0" fontId="0" fillId="0" borderId="1" xfId="0" applyFill="1" applyBorder="1" applyAlignment="1"/>
    <xf numFmtId="2" fontId="1" fillId="0" borderId="1" xfId="0" applyNumberFormat="1" applyFont="1" applyBorder="1"/>
    <xf numFmtId="0" fontId="8" fillId="0" borderId="1" xfId="0" applyFont="1" applyBorder="1" applyAlignment="1"/>
    <xf numFmtId="0" fontId="8" fillId="0" borderId="1" xfId="0" applyFont="1" applyBorder="1"/>
    <xf numFmtId="0" fontId="7" fillId="0" borderId="1" xfId="0" applyFont="1" applyBorder="1" applyAlignment="1"/>
    <xf numFmtId="2" fontId="7" fillId="0" borderId="1" xfId="0" applyNumberFormat="1" applyFont="1" applyBorder="1"/>
    <xf numFmtId="0" fontId="13" fillId="0" borderId="1" xfId="0" applyFont="1" applyBorder="1" applyAlignment="1"/>
    <xf numFmtId="0" fontId="10" fillId="0" borderId="1" xfId="0" quotePrefix="1" applyFont="1" applyBorder="1"/>
    <xf numFmtId="1" fontId="9" fillId="0" borderId="1" xfId="0" applyNumberFormat="1" applyFont="1" applyBorder="1" applyAlignment="1">
      <alignment horizontal="center"/>
    </xf>
    <xf numFmtId="2" fontId="13" fillId="0" borderId="1" xfId="0" applyNumberFormat="1" applyFont="1" applyBorder="1"/>
    <xf numFmtId="0" fontId="13" fillId="0" borderId="1" xfId="0" applyFont="1" applyBorder="1"/>
    <xf numFmtId="0" fontId="10" fillId="0" borderId="1" xfId="0" applyFont="1" applyBorder="1" applyAlignment="1"/>
    <xf numFmtId="2" fontId="10" fillId="0" borderId="1" xfId="0" applyNumberFormat="1" applyFont="1" applyBorder="1"/>
    <xf numFmtId="0" fontId="10" fillId="0" borderId="1" xfId="0" applyFont="1" applyBorder="1"/>
    <xf numFmtId="2" fontId="22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22" fillId="0" borderId="1" xfId="0" applyFont="1" applyBorder="1"/>
    <xf numFmtId="0" fontId="3" fillId="0" borderId="1" xfId="0" applyNumberFormat="1" applyFont="1" applyBorder="1" applyAlignment="1"/>
    <xf numFmtId="0" fontId="3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22" fillId="0" borderId="1" xfId="0" applyNumberFormat="1" applyFont="1" applyBorder="1" applyAlignment="1">
      <alignment horizontal="right"/>
    </xf>
    <xf numFmtId="0" fontId="23" fillId="0" borderId="1" xfId="0" applyFont="1" applyBorder="1" applyAlignment="1"/>
    <xf numFmtId="0" fontId="23" fillId="0" borderId="1" xfId="0" quotePrefix="1" applyFont="1" applyBorder="1"/>
    <xf numFmtId="1" fontId="27" fillId="0" borderId="1" xfId="0" applyNumberFormat="1" applyFont="1" applyBorder="1" applyAlignment="1">
      <alignment horizontal="center"/>
    </xf>
    <xf numFmtId="0" fontId="23" fillId="0" borderId="1" xfId="0" quotePrefix="1" applyFont="1" applyBorder="1" applyAlignment="1">
      <alignment horizontal="right"/>
    </xf>
    <xf numFmtId="0" fontId="22" fillId="0" borderId="1" xfId="0" applyFont="1" applyBorder="1" applyAlignment="1"/>
    <xf numFmtId="0" fontId="22" fillId="0" borderId="1" xfId="0" quotePrefix="1" applyFont="1" applyBorder="1"/>
    <xf numFmtId="1" fontId="2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7" fillId="0" borderId="1" xfId="0" applyNumberFormat="1" applyFont="1" applyBorder="1" applyAlignment="1">
      <alignment horizontal="right"/>
    </xf>
    <xf numFmtId="0" fontId="32" fillId="0" borderId="1" xfId="0" applyNumberFormat="1" applyFont="1" applyBorder="1" applyAlignment="1">
      <alignment horizontal="left"/>
    </xf>
    <xf numFmtId="164" fontId="11" fillId="0" borderId="1" xfId="0" applyNumberFormat="1" applyFont="1" applyBorder="1"/>
    <xf numFmtId="164" fontId="22" fillId="0" borderId="1" xfId="0" applyNumberFormat="1" applyFont="1" applyBorder="1"/>
    <xf numFmtId="164" fontId="7" fillId="0" borderId="1" xfId="0" applyNumberFormat="1" applyFont="1" applyBorder="1"/>
    <xf numFmtId="2" fontId="20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/>
    <xf numFmtId="2" fontId="1" fillId="0" borderId="1" xfId="0" quotePrefix="1" applyNumberFormat="1" applyFont="1" applyBorder="1" applyAlignment="1">
      <alignment horizontal="right"/>
    </xf>
    <xf numFmtId="2" fontId="29" fillId="0" borderId="1" xfId="0" applyNumberFormat="1" applyFont="1" applyBorder="1" applyAlignment="1">
      <alignment horizontal="right"/>
    </xf>
    <xf numFmtId="2" fontId="29" fillId="0" borderId="1" xfId="0" quotePrefix="1" applyNumberFormat="1" applyFont="1" applyBorder="1" applyAlignment="1">
      <alignment horizontal="right"/>
    </xf>
    <xf numFmtId="0" fontId="34" fillId="0" borderId="1" xfId="0" applyFont="1" applyBorder="1" applyAlignment="1"/>
    <xf numFmtId="2" fontId="8" fillId="2" borderId="1" xfId="0" applyNumberFormat="1" applyFont="1" applyFill="1" applyBorder="1"/>
    <xf numFmtId="2" fontId="10" fillId="2" borderId="1" xfId="0" applyNumberFormat="1" applyFont="1" applyFill="1" applyBorder="1"/>
    <xf numFmtId="2" fontId="13" fillId="2" borderId="1" xfId="0" applyNumberFormat="1" applyFont="1" applyFill="1" applyBorder="1"/>
    <xf numFmtId="2" fontId="22" fillId="2" borderId="1" xfId="0" applyNumberFormat="1" applyFont="1" applyFill="1" applyBorder="1"/>
    <xf numFmtId="0" fontId="10" fillId="0" borderId="1" xfId="0" quotePrefix="1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13" fillId="0" borderId="1" xfId="0" quotePrefix="1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22" fillId="0" borderId="1" xfId="0" quotePrefix="1" applyFont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0" fontId="33" fillId="0" borderId="1" xfId="0" applyNumberFormat="1" applyFont="1" applyBorder="1" applyAlignment="1"/>
    <xf numFmtId="0" fontId="35" fillId="0" borderId="0" xfId="0" applyFont="1" applyFill="1"/>
    <xf numFmtId="0" fontId="36" fillId="0" borderId="0" xfId="0" applyFont="1" applyFill="1"/>
    <xf numFmtId="0" fontId="1" fillId="3" borderId="1" xfId="0" applyFont="1" applyFill="1" applyBorder="1"/>
    <xf numFmtId="0" fontId="0" fillId="3" borderId="1" xfId="0" applyFill="1" applyBorder="1"/>
    <xf numFmtId="0" fontId="0" fillId="4" borderId="1" xfId="0" applyNumberFormat="1" applyFill="1" applyBorder="1" applyAlignment="1"/>
    <xf numFmtId="0" fontId="1" fillId="4" borderId="1" xfId="0" applyFont="1" applyFill="1" applyBorder="1"/>
    <xf numFmtId="0" fontId="4" fillId="4" borderId="1" xfId="0" applyNumberFormat="1" applyFont="1" applyFill="1" applyBorder="1" applyAlignment="1">
      <alignment horizontal="center" textRotation="90"/>
    </xf>
    <xf numFmtId="0" fontId="30" fillId="4" borderId="1" xfId="0" applyNumberFormat="1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" fontId="3" fillId="4" borderId="1" xfId="0" applyNumberFormat="1" applyFont="1" applyFill="1" applyBorder="1"/>
    <xf numFmtId="0" fontId="16" fillId="4" borderId="1" xfId="0" applyFont="1" applyFill="1" applyBorder="1"/>
    <xf numFmtId="0" fontId="0" fillId="3" borderId="1" xfId="0" applyFill="1" applyBorder="1" applyAlignment="1"/>
    <xf numFmtId="0" fontId="1" fillId="3" borderId="1" xfId="0" quotePrefix="1" applyFont="1" applyFill="1" applyBorder="1"/>
    <xf numFmtId="1" fontId="4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/>
    <xf numFmtId="2" fontId="0" fillId="3" borderId="1" xfId="0" applyNumberFormat="1" applyFill="1" applyBorder="1"/>
    <xf numFmtId="2" fontId="11" fillId="3" borderId="1" xfId="0" applyNumberFormat="1" applyFont="1" applyFill="1" applyBorder="1"/>
    <xf numFmtId="2" fontId="1" fillId="3" borderId="1" xfId="0" applyNumberFormat="1" applyFont="1" applyFill="1" applyBorder="1"/>
    <xf numFmtId="0" fontId="0" fillId="3" borderId="1" xfId="0" quotePrefix="1" applyFill="1" applyBorder="1" applyAlignment="1">
      <alignment horizontal="right"/>
    </xf>
    <xf numFmtId="0" fontId="10" fillId="3" borderId="1" xfId="0" applyFont="1" applyFill="1" applyBorder="1"/>
    <xf numFmtId="0" fontId="14" fillId="3" borderId="1" xfId="0" applyFont="1" applyFill="1" applyBorder="1" applyAlignment="1"/>
    <xf numFmtId="0" fontId="14" fillId="3" borderId="1" xfId="0" quotePrefix="1" applyFont="1" applyFill="1" applyBorder="1"/>
    <xf numFmtId="1" fontId="15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14" fillId="3" borderId="1" xfId="0" applyNumberFormat="1" applyFont="1" applyFill="1" applyBorder="1"/>
    <xf numFmtId="0" fontId="14" fillId="3" borderId="1" xfId="0" quotePrefix="1" applyFont="1" applyFill="1" applyBorder="1" applyAlignment="1">
      <alignment horizontal="right"/>
    </xf>
    <xf numFmtId="0" fontId="8" fillId="3" borderId="1" xfId="0" applyFont="1" applyFill="1" applyBorder="1" applyAlignment="1"/>
    <xf numFmtId="0" fontId="8" fillId="3" borderId="1" xfId="0" quotePrefix="1" applyFont="1" applyFill="1" applyBorder="1"/>
    <xf numFmtId="1" fontId="12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2" fontId="8" fillId="3" borderId="1" xfId="0" applyNumberFormat="1" applyFont="1" applyFill="1" applyBorder="1"/>
    <xf numFmtId="0" fontId="8" fillId="3" borderId="1" xfId="0" quotePrefix="1" applyFont="1" applyFill="1" applyBorder="1" applyAlignment="1">
      <alignment horizontal="right"/>
    </xf>
    <xf numFmtId="0" fontId="1" fillId="3" borderId="1" xfId="0" applyFont="1" applyFill="1" applyBorder="1" applyAlignment="1"/>
    <xf numFmtId="0" fontId="11" fillId="3" borderId="1" xfId="0" applyFont="1" applyFill="1" applyBorder="1"/>
    <xf numFmtId="0" fontId="1" fillId="3" borderId="1" xfId="0" quotePrefix="1" applyFont="1" applyFill="1" applyBorder="1" applyAlignment="1">
      <alignment horizontal="right"/>
    </xf>
    <xf numFmtId="0" fontId="0" fillId="3" borderId="1" xfId="0" quotePrefix="1" applyFill="1" applyBorder="1"/>
    <xf numFmtId="0" fontId="10" fillId="3" borderId="1" xfId="0" applyFont="1" applyFill="1" applyBorder="1" applyAlignment="1"/>
    <xf numFmtId="0" fontId="10" fillId="3" borderId="1" xfId="0" quotePrefix="1" applyFont="1" applyFill="1" applyBorder="1"/>
    <xf numFmtId="1" fontId="9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/>
    <xf numFmtId="0" fontId="10" fillId="3" borderId="1" xfId="0" quotePrefix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13" fillId="3" borderId="1" xfId="0" applyNumberFormat="1" applyFont="1" applyFill="1" applyBorder="1"/>
    <xf numFmtId="2" fontId="11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64" fontId="11" fillId="3" borderId="1" xfId="0" applyNumberFormat="1" applyFont="1" applyFill="1" applyBorder="1"/>
    <xf numFmtId="0" fontId="37" fillId="0" borderId="1" xfId="0" applyFont="1" applyBorder="1" applyAlignment="1">
      <alignment horizontal="right"/>
    </xf>
    <xf numFmtId="0" fontId="37" fillId="0" borderId="1" xfId="0" applyFont="1" applyBorder="1"/>
    <xf numFmtId="0" fontId="37" fillId="0" borderId="1" xfId="0" applyNumberFormat="1" applyFont="1" applyBorder="1" applyAlignment="1">
      <alignment horizontal="right"/>
    </xf>
    <xf numFmtId="0" fontId="38" fillId="0" borderId="0" xfId="0" applyFont="1" applyFill="1"/>
    <xf numFmtId="0" fontId="22" fillId="0" borderId="1" xfId="0" applyNumberFormat="1" applyFont="1" applyBorder="1" applyAlignment="1">
      <alignment horizontal="left"/>
    </xf>
  </cellXfs>
  <cellStyles count="2">
    <cellStyle name="Normal_Sheet1" xfId="1" xr:uid="{00000000-0005-0000-0000-000000000000}"/>
    <cellStyle name="Standaard" xfId="0" builtinId="0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FFCC"/>
      <color rgb="FF0000CC"/>
      <color rgb="FF0033CC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Grote Bonte Specht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ad'!$E$3:$AE$3</c:f>
              <c:numCache>
                <c:formatCode>0.00</c:formatCode>
                <c:ptCount val="27"/>
                <c:pt idx="2">
                  <c:v>0.29604659999999999</c:v>
                </c:pt>
                <c:pt idx="5">
                  <c:v>0.39969729999999998</c:v>
                </c:pt>
                <c:pt idx="6">
                  <c:v>0.54615780000000003</c:v>
                </c:pt>
                <c:pt idx="7">
                  <c:v>0.25087179999999998</c:v>
                </c:pt>
                <c:pt idx="8">
                  <c:v>0.3759363</c:v>
                </c:pt>
                <c:pt idx="9">
                  <c:v>0.44361139999999999</c:v>
                </c:pt>
                <c:pt idx="11">
                  <c:v>0.20174539999999999</c:v>
                </c:pt>
                <c:pt idx="13">
                  <c:v>0.56847599999999998</c:v>
                </c:pt>
                <c:pt idx="15">
                  <c:v>0.40939110000000001</c:v>
                </c:pt>
                <c:pt idx="17">
                  <c:v>0.35577880000000001</c:v>
                </c:pt>
                <c:pt idx="19">
                  <c:v>0.54521350000000002</c:v>
                </c:pt>
                <c:pt idx="20">
                  <c:v>0.48669400000000002</c:v>
                </c:pt>
                <c:pt idx="21">
                  <c:v>0.70150939999999995</c:v>
                </c:pt>
                <c:pt idx="22">
                  <c:v>0.82762570000000002</c:v>
                </c:pt>
                <c:pt idx="23">
                  <c:v>0.60758690000000004</c:v>
                </c:pt>
                <c:pt idx="24">
                  <c:v>0.76760249999999997</c:v>
                </c:pt>
                <c:pt idx="25">
                  <c:v>0.67978369999999999</c:v>
                </c:pt>
                <c:pt idx="26">
                  <c:v>0.33349590000000001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3F-41AF-92C4-7EBE898FDCF3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ad'!$E$4:$AE$4</c:f>
              <c:numCache>
                <c:formatCode>0.00</c:formatCode>
                <c:ptCount val="27"/>
                <c:pt idx="2">
                  <c:v>7.6834100000000002E-2</c:v>
                </c:pt>
                <c:pt idx="5">
                  <c:v>0.1084963</c:v>
                </c:pt>
                <c:pt idx="6">
                  <c:v>7.8802499999999998E-2</c:v>
                </c:pt>
                <c:pt idx="7">
                  <c:v>4.8266099999999999E-2</c:v>
                </c:pt>
                <c:pt idx="8">
                  <c:v>5.9417400000000002E-2</c:v>
                </c:pt>
                <c:pt idx="9">
                  <c:v>9.2590800000000001E-2</c:v>
                </c:pt>
                <c:pt idx="11">
                  <c:v>4.0641700000000003E-2</c:v>
                </c:pt>
                <c:pt idx="13">
                  <c:v>0.25418590000000002</c:v>
                </c:pt>
                <c:pt idx="15">
                  <c:v>0.20471520000000001</c:v>
                </c:pt>
                <c:pt idx="17">
                  <c:v>0.18741060000000001</c:v>
                </c:pt>
                <c:pt idx="19">
                  <c:v>0.29493960000000002</c:v>
                </c:pt>
                <c:pt idx="20">
                  <c:v>0.27126980000000001</c:v>
                </c:pt>
                <c:pt idx="21">
                  <c:v>0.42238100000000001</c:v>
                </c:pt>
                <c:pt idx="22">
                  <c:v>0.37774950000000002</c:v>
                </c:pt>
                <c:pt idx="23">
                  <c:v>0.34242230000000001</c:v>
                </c:pt>
                <c:pt idx="24">
                  <c:v>0.34588960000000002</c:v>
                </c:pt>
                <c:pt idx="25">
                  <c:v>0.29416500000000001</c:v>
                </c:pt>
                <c:pt idx="26">
                  <c:v>0.14135919999999999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3F-41AF-92C4-7EBE898FDCF3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ad'!$E$5:$AE$5</c:f>
              <c:numCache>
                <c:formatCode>0.00</c:formatCode>
                <c:ptCount val="27"/>
                <c:pt idx="2">
                  <c:v>0.67999960000000004</c:v>
                </c:pt>
                <c:pt idx="5">
                  <c:v>0.78461080000000005</c:v>
                </c:pt>
                <c:pt idx="6">
                  <c:v>0.94422539999999999</c:v>
                </c:pt>
                <c:pt idx="7">
                  <c:v>0.68860779999999999</c:v>
                </c:pt>
                <c:pt idx="8">
                  <c:v>0.85173149999999997</c:v>
                </c:pt>
                <c:pt idx="9">
                  <c:v>0.86168639999999996</c:v>
                </c:pt>
                <c:pt idx="11">
                  <c:v>0.60123839999999995</c:v>
                </c:pt>
                <c:pt idx="13">
                  <c:v>0.83585189999999998</c:v>
                </c:pt>
                <c:pt idx="15">
                  <c:v>0.6511538</c:v>
                </c:pt>
                <c:pt idx="17">
                  <c:v>0.56941339999999996</c:v>
                </c:pt>
                <c:pt idx="19">
                  <c:v>0.77455490000000005</c:v>
                </c:pt>
                <c:pt idx="20">
                  <c:v>0.70717779999999997</c:v>
                </c:pt>
                <c:pt idx="21">
                  <c:v>0.88308750000000003</c:v>
                </c:pt>
                <c:pt idx="22">
                  <c:v>0.97434180000000004</c:v>
                </c:pt>
                <c:pt idx="23">
                  <c:v>0.82154919999999998</c:v>
                </c:pt>
                <c:pt idx="24">
                  <c:v>0.95377040000000002</c:v>
                </c:pt>
                <c:pt idx="25">
                  <c:v>0.91535120000000003</c:v>
                </c:pt>
                <c:pt idx="26">
                  <c:v>0.60329540000000004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3F-41AF-92C4-7EBE898FD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3432"/>
        <c:axId val="699703824"/>
      </c:scatterChart>
      <c:valAx>
        <c:axId val="69970343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3824"/>
        <c:crosses val="autoZero"/>
        <c:crossBetween val="midCat"/>
        <c:majorUnit val="3"/>
        <c:minorUnit val="1"/>
      </c:valAx>
      <c:valAx>
        <c:axId val="69970382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3432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Roodborst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B95-4221-9311-EC339557CF9A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juv'!$E$12:$AE$12</c:f>
              <c:numCache>
                <c:formatCode>0.00</c:formatCode>
                <c:ptCount val="27"/>
                <c:pt idx="0">
                  <c:v>0.19046560000000001</c:v>
                </c:pt>
                <c:pt idx="1">
                  <c:v>7.2244000000000003E-2</c:v>
                </c:pt>
                <c:pt idx="11">
                  <c:v>6.3907500000000006E-2</c:v>
                </c:pt>
                <c:pt idx="12">
                  <c:v>9.0287199999999998E-2</c:v>
                </c:pt>
                <c:pt idx="13">
                  <c:v>6.9818400000000003E-2</c:v>
                </c:pt>
                <c:pt idx="14">
                  <c:v>0.1115819</c:v>
                </c:pt>
                <c:pt idx="17">
                  <c:v>5.2669399999999998E-2</c:v>
                </c:pt>
                <c:pt idx="19">
                  <c:v>0.1036343</c:v>
                </c:pt>
                <c:pt idx="20">
                  <c:v>5.0239699999999998E-2</c:v>
                </c:pt>
                <c:pt idx="21">
                  <c:v>6.6145200000000001E-2</c:v>
                </c:pt>
                <c:pt idx="22">
                  <c:v>7.3094800000000001E-2</c:v>
                </c:pt>
                <c:pt idx="23">
                  <c:v>9.7880200000000001E-2</c:v>
                </c:pt>
                <c:pt idx="24">
                  <c:v>0.12751779999999999</c:v>
                </c:pt>
                <c:pt idx="25">
                  <c:v>0.1103259</c:v>
                </c:pt>
                <c:pt idx="26">
                  <c:v>6.2442900000000003E-2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95-4221-9311-EC339557CF9A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juv'!$E$13:$AE$13</c:f>
              <c:numCache>
                <c:formatCode>0.00</c:formatCode>
                <c:ptCount val="27"/>
                <c:pt idx="0">
                  <c:v>2.22055E-2</c:v>
                </c:pt>
                <c:pt idx="1">
                  <c:v>1.7215999999999999E-2</c:v>
                </c:pt>
                <c:pt idx="11">
                  <c:v>2.53508E-2</c:v>
                </c:pt>
                <c:pt idx="12">
                  <c:v>4.1136100000000002E-2</c:v>
                </c:pt>
                <c:pt idx="13">
                  <c:v>2.9923100000000001E-2</c:v>
                </c:pt>
                <c:pt idx="14">
                  <c:v>5.6807000000000003E-2</c:v>
                </c:pt>
                <c:pt idx="17">
                  <c:v>2.0974599999999999E-2</c:v>
                </c:pt>
                <c:pt idx="19">
                  <c:v>5.7364199999999997E-2</c:v>
                </c:pt>
                <c:pt idx="20">
                  <c:v>2.5848099999999999E-2</c:v>
                </c:pt>
                <c:pt idx="21">
                  <c:v>3.5782500000000002E-2</c:v>
                </c:pt>
                <c:pt idx="22">
                  <c:v>3.8458800000000001E-2</c:v>
                </c:pt>
                <c:pt idx="23">
                  <c:v>5.4886600000000001E-2</c:v>
                </c:pt>
                <c:pt idx="24">
                  <c:v>7.4946799999999994E-2</c:v>
                </c:pt>
                <c:pt idx="25">
                  <c:v>6.78951E-2</c:v>
                </c:pt>
                <c:pt idx="26">
                  <c:v>3.3337699999999998E-2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95-4221-9311-EC339557CF9A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juv'!$E$14:$AE$14</c:f>
              <c:numCache>
                <c:formatCode>0.00</c:formatCode>
                <c:ptCount val="27"/>
                <c:pt idx="0">
                  <c:v>0.70909330000000004</c:v>
                </c:pt>
                <c:pt idx="1">
                  <c:v>0.25713999999999998</c:v>
                </c:pt>
                <c:pt idx="11">
                  <c:v>0.15196299999999999</c:v>
                </c:pt>
                <c:pt idx="12">
                  <c:v>0.18672929999999999</c:v>
                </c:pt>
                <c:pt idx="13">
                  <c:v>0.15443660000000001</c:v>
                </c:pt>
                <c:pt idx="14">
                  <c:v>0.20755019999999999</c:v>
                </c:pt>
                <c:pt idx="17">
                  <c:v>0.12609000000000001</c:v>
                </c:pt>
                <c:pt idx="19">
                  <c:v>0.18009539999999999</c:v>
                </c:pt>
                <c:pt idx="20">
                  <c:v>9.5394499999999993E-2</c:v>
                </c:pt>
                <c:pt idx="21">
                  <c:v>0.11908970000000001</c:v>
                </c:pt>
                <c:pt idx="22">
                  <c:v>0.1345585</c:v>
                </c:pt>
                <c:pt idx="23">
                  <c:v>0.16854549999999999</c:v>
                </c:pt>
                <c:pt idx="24">
                  <c:v>0.2086472</c:v>
                </c:pt>
                <c:pt idx="25">
                  <c:v>0.17431479999999999</c:v>
                </c:pt>
                <c:pt idx="26">
                  <c:v>0.11396240000000001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95-4221-9311-EC339557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1072"/>
        <c:axId val="699714408"/>
      </c:scatterChart>
      <c:valAx>
        <c:axId val="69972107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4408"/>
        <c:crosses val="autoZero"/>
        <c:crossBetween val="midCat"/>
        <c:majorUnit val="3"/>
        <c:minorUnit val="1"/>
      </c:valAx>
      <c:valAx>
        <c:axId val="69971440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107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Roodborst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09D-420F-835A-AF04F10D4D3E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09D-420F-835A-AF04F10D4D3E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ad'!$E$12:$AE$12</c:f>
              <c:numCache>
                <c:formatCode>0.00</c:formatCode>
                <c:ptCount val="27"/>
                <c:pt idx="1">
                  <c:v>0.32513370000000003</c:v>
                </c:pt>
                <c:pt idx="2">
                  <c:v>0.4177942</c:v>
                </c:pt>
                <c:pt idx="3">
                  <c:v>0.24386930000000001</c:v>
                </c:pt>
                <c:pt idx="4">
                  <c:v>0.24774550000000001</c:v>
                </c:pt>
                <c:pt idx="5">
                  <c:v>0.366788</c:v>
                </c:pt>
                <c:pt idx="6">
                  <c:v>0.33546280000000001</c:v>
                </c:pt>
                <c:pt idx="7">
                  <c:v>0.71536759999999999</c:v>
                </c:pt>
                <c:pt idx="8">
                  <c:v>0.2251929</c:v>
                </c:pt>
                <c:pt idx="9">
                  <c:v>0.23106679999999999</c:v>
                </c:pt>
                <c:pt idx="10">
                  <c:v>0.2042426</c:v>
                </c:pt>
                <c:pt idx="11">
                  <c:v>0.12510930000000001</c:v>
                </c:pt>
                <c:pt idx="12">
                  <c:v>0.1032965</c:v>
                </c:pt>
                <c:pt idx="13">
                  <c:v>0.40059450000000002</c:v>
                </c:pt>
                <c:pt idx="14">
                  <c:v>0.15425700000000001</c:v>
                </c:pt>
                <c:pt idx="15">
                  <c:v>0.20760519999999999</c:v>
                </c:pt>
                <c:pt idx="16">
                  <c:v>0.27186830000000001</c:v>
                </c:pt>
                <c:pt idx="17">
                  <c:v>0.22975619999999999</c:v>
                </c:pt>
                <c:pt idx="18">
                  <c:v>0.30754150000000002</c:v>
                </c:pt>
                <c:pt idx="19">
                  <c:v>0.47481020000000002</c:v>
                </c:pt>
                <c:pt idx="20">
                  <c:v>0.50057589999999996</c:v>
                </c:pt>
                <c:pt idx="21">
                  <c:v>0.40439920000000001</c:v>
                </c:pt>
                <c:pt idx="22">
                  <c:v>0.34386689999999998</c:v>
                </c:pt>
                <c:pt idx="23">
                  <c:v>0.2082338</c:v>
                </c:pt>
                <c:pt idx="24">
                  <c:v>0.32135570000000002</c:v>
                </c:pt>
                <c:pt idx="25">
                  <c:v>0.38366990000000001</c:v>
                </c:pt>
                <c:pt idx="26">
                  <c:v>0.3017842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9D-420F-835A-AF04F10D4D3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ad'!$E$13:$AE$13</c:f>
              <c:numCache>
                <c:formatCode>0.00</c:formatCode>
                <c:ptCount val="27"/>
                <c:pt idx="1">
                  <c:v>5.9003699999999999E-2</c:v>
                </c:pt>
                <c:pt idx="2">
                  <c:v>0.16901189999999999</c:v>
                </c:pt>
                <c:pt idx="3">
                  <c:v>9.1045299999999996E-2</c:v>
                </c:pt>
                <c:pt idx="4">
                  <c:v>0.10145</c:v>
                </c:pt>
                <c:pt idx="5">
                  <c:v>0.17808789999999999</c:v>
                </c:pt>
                <c:pt idx="6">
                  <c:v>0.1616012</c:v>
                </c:pt>
                <c:pt idx="7">
                  <c:v>0.2615922</c:v>
                </c:pt>
                <c:pt idx="8">
                  <c:v>8.5595199999999996E-2</c:v>
                </c:pt>
                <c:pt idx="9">
                  <c:v>0.1046927</c:v>
                </c:pt>
                <c:pt idx="10">
                  <c:v>7.6776399999999995E-2</c:v>
                </c:pt>
                <c:pt idx="11">
                  <c:v>2.8374900000000002E-2</c:v>
                </c:pt>
                <c:pt idx="12">
                  <c:v>2.38319E-2</c:v>
                </c:pt>
                <c:pt idx="13">
                  <c:v>0.20602790000000001</c:v>
                </c:pt>
                <c:pt idx="14">
                  <c:v>6.5372899999999998E-2</c:v>
                </c:pt>
                <c:pt idx="15">
                  <c:v>9.6850099999999995E-2</c:v>
                </c:pt>
                <c:pt idx="16">
                  <c:v>0.1097419</c:v>
                </c:pt>
                <c:pt idx="17">
                  <c:v>8.6348999999999995E-2</c:v>
                </c:pt>
                <c:pt idx="18">
                  <c:v>0.13807079999999999</c:v>
                </c:pt>
                <c:pt idx="19">
                  <c:v>0.2631212</c:v>
                </c:pt>
                <c:pt idx="20">
                  <c:v>0.31271959999999999</c:v>
                </c:pt>
                <c:pt idx="21">
                  <c:v>0.25763839999999999</c:v>
                </c:pt>
                <c:pt idx="22">
                  <c:v>0.21148990000000001</c:v>
                </c:pt>
                <c:pt idx="23">
                  <c:v>0.1129531</c:v>
                </c:pt>
                <c:pt idx="24">
                  <c:v>0.18275069999999999</c:v>
                </c:pt>
                <c:pt idx="25">
                  <c:v>0.24582709999999999</c:v>
                </c:pt>
                <c:pt idx="26">
                  <c:v>0.1851198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9D-420F-835A-AF04F10D4D3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ad'!$E$14:$AE$14</c:f>
              <c:numCache>
                <c:formatCode>0.00</c:formatCode>
                <c:ptCount val="27"/>
                <c:pt idx="1">
                  <c:v>0.78730940000000005</c:v>
                </c:pt>
                <c:pt idx="2">
                  <c:v>0.71686749999999999</c:v>
                </c:pt>
                <c:pt idx="3">
                  <c:v>0.50944239999999996</c:v>
                </c:pt>
                <c:pt idx="4">
                  <c:v>0.48996919999999999</c:v>
                </c:pt>
                <c:pt idx="5">
                  <c:v>0.60761880000000001</c:v>
                </c:pt>
                <c:pt idx="6">
                  <c:v>0.56935089999999999</c:v>
                </c:pt>
                <c:pt idx="7">
                  <c:v>0.94689440000000002</c:v>
                </c:pt>
                <c:pt idx="8">
                  <c:v>0.47435519999999998</c:v>
                </c:pt>
                <c:pt idx="9">
                  <c:v>0.43574299999999999</c:v>
                </c:pt>
                <c:pt idx="10">
                  <c:v>0.44201289999999999</c:v>
                </c:pt>
                <c:pt idx="11">
                  <c:v>0.41184169999999998</c:v>
                </c:pt>
                <c:pt idx="12">
                  <c:v>0.35214269999999998</c:v>
                </c:pt>
                <c:pt idx="13">
                  <c:v>0.63252379999999997</c:v>
                </c:pt>
                <c:pt idx="14">
                  <c:v>0.32231549999999998</c:v>
                </c:pt>
                <c:pt idx="15">
                  <c:v>0.39028420000000003</c:v>
                </c:pt>
                <c:pt idx="16">
                  <c:v>0.53072410000000003</c:v>
                </c:pt>
                <c:pt idx="17">
                  <c:v>0.4849234</c:v>
                </c:pt>
                <c:pt idx="18">
                  <c:v>0.55184549999999999</c:v>
                </c:pt>
                <c:pt idx="19">
                  <c:v>0.69595720000000005</c:v>
                </c:pt>
                <c:pt idx="20">
                  <c:v>0.68826969999999998</c:v>
                </c:pt>
                <c:pt idx="21">
                  <c:v>0.57051280000000004</c:v>
                </c:pt>
                <c:pt idx="22">
                  <c:v>0.50593719999999998</c:v>
                </c:pt>
                <c:pt idx="23">
                  <c:v>0.35199459999999999</c:v>
                </c:pt>
                <c:pt idx="24">
                  <c:v>0.50068109999999999</c:v>
                </c:pt>
                <c:pt idx="25">
                  <c:v>0.54314050000000003</c:v>
                </c:pt>
                <c:pt idx="26">
                  <c:v>0.45125660000000001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9D-420F-835A-AF04F10D4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4208"/>
        <c:axId val="699724600"/>
      </c:scatterChart>
      <c:valAx>
        <c:axId val="69972420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4600"/>
        <c:crosses val="autoZero"/>
        <c:crossBetween val="midCat"/>
        <c:majorUnit val="3"/>
        <c:minorUnit val="1"/>
      </c:valAx>
      <c:valAx>
        <c:axId val="69972460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420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Roodborst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4C3-40D0-B035-F806882B643C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4C3-40D0-B035-F806882B643C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reproductie!$E$12:$AF$12</c:f>
              <c:numCache>
                <c:formatCode>0.00</c:formatCode>
                <c:ptCount val="28"/>
                <c:pt idx="1">
                  <c:v>7.0655511446629404E-2</c:v>
                </c:pt>
                <c:pt idx="2">
                  <c:v>5.9513914629454698E-2</c:v>
                </c:pt>
                <c:pt idx="3">
                  <c:v>9.5147040494794999E-2</c:v>
                </c:pt>
                <c:pt idx="4">
                  <c:v>0.111515358074901</c:v>
                </c:pt>
                <c:pt idx="5">
                  <c:v>8.9806022579390896E-2</c:v>
                </c:pt>
                <c:pt idx="6">
                  <c:v>8.4131485221684302E-2</c:v>
                </c:pt>
                <c:pt idx="7">
                  <c:v>9.0752452998296304E-2</c:v>
                </c:pt>
                <c:pt idx="8">
                  <c:v>7.5748809816590906E-2</c:v>
                </c:pt>
                <c:pt idx="10">
                  <c:v>6.3467043054060507E-2</c:v>
                </c:pt>
                <c:pt idx="11">
                  <c:v>9.5980142601787805E-2</c:v>
                </c:pt>
                <c:pt idx="12">
                  <c:v>7.4979875068009003E-2</c:v>
                </c:pt>
                <c:pt idx="13">
                  <c:v>5.9931093463169403E-2</c:v>
                </c:pt>
                <c:pt idx="14">
                  <c:v>5.8053402171949701E-2</c:v>
                </c:pt>
                <c:pt idx="15">
                  <c:v>9.4593818691963302E-2</c:v>
                </c:pt>
                <c:pt idx="16">
                  <c:v>8.0198171457319195E-2</c:v>
                </c:pt>
                <c:pt idx="17">
                  <c:v>0.109818773250926</c:v>
                </c:pt>
                <c:pt idx="18">
                  <c:v>6.8808700006777607E-2</c:v>
                </c:pt>
                <c:pt idx="19">
                  <c:v>7.2014225190754996E-2</c:v>
                </c:pt>
                <c:pt idx="20">
                  <c:v>9.7447480621970298E-2</c:v>
                </c:pt>
                <c:pt idx="21">
                  <c:v>8.2060284520189195E-2</c:v>
                </c:pt>
                <c:pt idx="22">
                  <c:v>6.58768209288835E-2</c:v>
                </c:pt>
                <c:pt idx="23">
                  <c:v>8.1171087111394299E-2</c:v>
                </c:pt>
                <c:pt idx="24">
                  <c:v>8.3738835646377005E-2</c:v>
                </c:pt>
                <c:pt idx="25">
                  <c:v>5.5639764411444199E-2</c:v>
                </c:pt>
                <c:pt idx="26">
                  <c:v>7.5324047096104102E-2</c:v>
                </c:pt>
                <c:pt idx="27">
                  <c:v>4.6239189201814697E-2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C3-40D0-B035-F806882B643C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reproductie!$E$13:$AF$13</c:f>
              <c:numCache>
                <c:formatCode>0.00</c:formatCode>
                <c:ptCount val="28"/>
                <c:pt idx="1">
                  <c:v>1.5029333476175399E-3</c:v>
                </c:pt>
                <c:pt idx="2">
                  <c:v>1.28330301125034E-3</c:v>
                </c:pt>
                <c:pt idx="3">
                  <c:v>2.0515938063088001E-3</c:v>
                </c:pt>
                <c:pt idx="4">
                  <c:v>2.4149415918315702E-3</c:v>
                </c:pt>
                <c:pt idx="5">
                  <c:v>1.94511798729587E-3</c:v>
                </c:pt>
                <c:pt idx="6">
                  <c:v>1.82269711907567E-3</c:v>
                </c:pt>
                <c:pt idx="7">
                  <c:v>1.9557549766749198E-3</c:v>
                </c:pt>
                <c:pt idx="8">
                  <c:v>1.63755309485796E-3</c:v>
                </c:pt>
                <c:pt idx="10">
                  <c:v>1.3747033213306701E-3</c:v>
                </c:pt>
                <c:pt idx="11">
                  <c:v>2.0744964242131602E-3</c:v>
                </c:pt>
                <c:pt idx="12">
                  <c:v>1.62113577168787E-3</c:v>
                </c:pt>
                <c:pt idx="13">
                  <c:v>1.2996232955567999E-3</c:v>
                </c:pt>
                <c:pt idx="14">
                  <c:v>1.2595272951176899E-3</c:v>
                </c:pt>
                <c:pt idx="15">
                  <c:v>2.0468382713697401E-3</c:v>
                </c:pt>
                <c:pt idx="16">
                  <c:v>1.73625201868531E-3</c:v>
                </c:pt>
                <c:pt idx="17">
                  <c:v>2.3724536571168501E-3</c:v>
                </c:pt>
                <c:pt idx="18">
                  <c:v>1.48826192266688E-3</c:v>
                </c:pt>
                <c:pt idx="19">
                  <c:v>1.56026303716138E-3</c:v>
                </c:pt>
                <c:pt idx="20">
                  <c:v>2.11476333695292E-3</c:v>
                </c:pt>
                <c:pt idx="21">
                  <c:v>1.7814528341462299E-3</c:v>
                </c:pt>
                <c:pt idx="22">
                  <c:v>1.4296998586670201E-3</c:v>
                </c:pt>
                <c:pt idx="23">
                  <c:v>1.7598004208156999E-3</c:v>
                </c:pt>
                <c:pt idx="24">
                  <c:v>1.8171085974776E-3</c:v>
                </c:pt>
                <c:pt idx="25">
                  <c:v>1.20962917218928E-3</c:v>
                </c:pt>
                <c:pt idx="26">
                  <c:v>1.6361088431475501E-3</c:v>
                </c:pt>
                <c:pt idx="27">
                  <c:v>1.0049805187955401E-3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C3-40D0-B035-F806882B643C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reproductie!$E$14:$AF$14</c:f>
              <c:numCache>
                <c:formatCode>0.00</c:formatCode>
                <c:ptCount val="28"/>
                <c:pt idx="1">
                  <c:v>0.50127095924110299</c:v>
                </c:pt>
                <c:pt idx="2">
                  <c:v>0.40142554763739402</c:v>
                </c:pt>
                <c:pt idx="3">
                  <c:v>0.64228032064552398</c:v>
                </c:pt>
                <c:pt idx="4">
                  <c:v>0.74122973812008397</c:v>
                </c:pt>
                <c:pt idx="5">
                  <c:v>0.59624149424694295</c:v>
                </c:pt>
                <c:pt idx="6">
                  <c:v>0.55793158343239702</c:v>
                </c:pt>
                <c:pt idx="7">
                  <c:v>0.61385344220223803</c:v>
                </c:pt>
                <c:pt idx="8">
                  <c:v>0.50628901698908702</c:v>
                </c:pt>
                <c:pt idx="10">
                  <c:v>0.42098820513948998</c:v>
                </c:pt>
                <c:pt idx="11">
                  <c:v>0.641990462728247</c:v>
                </c:pt>
                <c:pt idx="12">
                  <c:v>0.50087825479507098</c:v>
                </c:pt>
                <c:pt idx="13">
                  <c:v>0.39581107655490699</c:v>
                </c:pt>
                <c:pt idx="14">
                  <c:v>0.382622293986911</c:v>
                </c:pt>
                <c:pt idx="15">
                  <c:v>0.62999659450718803</c:v>
                </c:pt>
                <c:pt idx="16">
                  <c:v>0.53305107525869699</c:v>
                </c:pt>
                <c:pt idx="17">
                  <c:v>0.73592710910506498</c:v>
                </c:pt>
                <c:pt idx="18">
                  <c:v>0.458966574160244</c:v>
                </c:pt>
                <c:pt idx="19">
                  <c:v>0.47728332510571098</c:v>
                </c:pt>
                <c:pt idx="20">
                  <c:v>0.64186562919884005</c:v>
                </c:pt>
                <c:pt idx="21">
                  <c:v>0.53981048985380098</c:v>
                </c:pt>
                <c:pt idx="22">
                  <c:v>0.43382326720730302</c:v>
                </c:pt>
                <c:pt idx="23">
                  <c:v>0.53664830302399502</c:v>
                </c:pt>
                <c:pt idx="24">
                  <c:v>0.55193468476095697</c:v>
                </c:pt>
                <c:pt idx="25">
                  <c:v>0.363972738561404</c:v>
                </c:pt>
                <c:pt idx="26">
                  <c:v>0.49444355395068401</c:v>
                </c:pt>
                <c:pt idx="27">
                  <c:v>0.30267915319430999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C3-40D0-B035-F806882B6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5384"/>
        <c:axId val="699723032"/>
      </c:scatterChart>
      <c:valAx>
        <c:axId val="69972538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3032"/>
        <c:crosses val="autoZero"/>
        <c:crossBetween val="midCat"/>
        <c:majorUnit val="3"/>
        <c:minorUnit val="1"/>
      </c:valAx>
      <c:valAx>
        <c:axId val="699723032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538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Blauwborst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2B6-47C0-AAB8-04AEDAC50948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2B6-47C0-AAB8-04AEDAC50948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reproductie!$E$15:$AF$15</c:f>
              <c:numCache>
                <c:formatCode>0.00</c:formatCode>
                <c:ptCount val="28"/>
                <c:pt idx="0">
                  <c:v>1.1194868323598199</c:v>
                </c:pt>
                <c:pt idx="1">
                  <c:v>0.83301928882593701</c:v>
                </c:pt>
                <c:pt idx="2">
                  <c:v>0.82543446535354803</c:v>
                </c:pt>
                <c:pt idx="3">
                  <c:v>1.08647640552114</c:v>
                </c:pt>
                <c:pt idx="4">
                  <c:v>0.79068899175687601</c:v>
                </c:pt>
                <c:pt idx="5">
                  <c:v>1.12023033943108</c:v>
                </c:pt>
                <c:pt idx="6">
                  <c:v>0.88114882179202303</c:v>
                </c:pt>
                <c:pt idx="7">
                  <c:v>0.78275985401765902</c:v>
                </c:pt>
                <c:pt idx="8">
                  <c:v>1.0900152086531301</c:v>
                </c:pt>
                <c:pt idx="9">
                  <c:v>0.99659230723677505</c:v>
                </c:pt>
                <c:pt idx="10">
                  <c:v>1.1622541090421801</c:v>
                </c:pt>
                <c:pt idx="11">
                  <c:v>0.73779566584158196</c:v>
                </c:pt>
                <c:pt idx="12">
                  <c:v>0.71072218161602096</c:v>
                </c:pt>
                <c:pt idx="13">
                  <c:v>0.62871723793860002</c:v>
                </c:pt>
                <c:pt idx="14">
                  <c:v>1.01154765247669</c:v>
                </c:pt>
                <c:pt idx="15">
                  <c:v>1.5906931980810199</c:v>
                </c:pt>
                <c:pt idx="16">
                  <c:v>1.1868439339215699</c:v>
                </c:pt>
                <c:pt idx="17">
                  <c:v>1.02403526818784</c:v>
                </c:pt>
                <c:pt idx="18">
                  <c:v>0.71427304769653199</c:v>
                </c:pt>
                <c:pt idx="19">
                  <c:v>0.80882646654256596</c:v>
                </c:pt>
                <c:pt idx="20">
                  <c:v>1.01935268968922</c:v>
                </c:pt>
                <c:pt idx="21">
                  <c:v>0.68866213794519304</c:v>
                </c:pt>
                <c:pt idx="22">
                  <c:v>0.60108205816979998</c:v>
                </c:pt>
                <c:pt idx="23">
                  <c:v>1.27791735113628</c:v>
                </c:pt>
                <c:pt idx="24">
                  <c:v>0.88284030855693296</c:v>
                </c:pt>
                <c:pt idx="25">
                  <c:v>0.85136317897580105</c:v>
                </c:pt>
                <c:pt idx="26">
                  <c:v>0.76529904956506101</c:v>
                </c:pt>
                <c:pt idx="27">
                  <c:v>0.686663726556479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B6-47C0-AAB8-04AEDAC50948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reproductie!$E$16:$AF$16</c:f>
              <c:numCache>
                <c:formatCode>0.00</c:formatCode>
                <c:ptCount val="28"/>
                <c:pt idx="0">
                  <c:v>0.54078897266650305</c:v>
                </c:pt>
                <c:pt idx="1">
                  <c:v>0.49772819989078898</c:v>
                </c:pt>
                <c:pt idx="2">
                  <c:v>0.48988377340376299</c:v>
                </c:pt>
                <c:pt idx="3">
                  <c:v>0.70213864159719597</c:v>
                </c:pt>
                <c:pt idx="4">
                  <c:v>0.49469497742906599</c:v>
                </c:pt>
                <c:pt idx="5">
                  <c:v>0.73764185122592896</c:v>
                </c:pt>
                <c:pt idx="6">
                  <c:v>0.57224255779600497</c:v>
                </c:pt>
                <c:pt idx="7">
                  <c:v>0.51967850830876405</c:v>
                </c:pt>
                <c:pt idx="8">
                  <c:v>0.75871628874710095</c:v>
                </c:pt>
                <c:pt idx="9">
                  <c:v>0.70514834434151696</c:v>
                </c:pt>
                <c:pt idx="10">
                  <c:v>0.81153764359587099</c:v>
                </c:pt>
                <c:pt idx="11">
                  <c:v>0.49530424891026098</c:v>
                </c:pt>
                <c:pt idx="12">
                  <c:v>0.46446374082351199</c:v>
                </c:pt>
                <c:pt idx="13">
                  <c:v>0.40299793455328398</c:v>
                </c:pt>
                <c:pt idx="14">
                  <c:v>0.68911633562474295</c:v>
                </c:pt>
                <c:pt idx="15">
                  <c:v>1.09663418478559</c:v>
                </c:pt>
                <c:pt idx="16">
                  <c:v>0.82594164218661803</c:v>
                </c:pt>
                <c:pt idx="17">
                  <c:v>0.72950518415037202</c:v>
                </c:pt>
                <c:pt idx="18">
                  <c:v>0.49660106945447602</c:v>
                </c:pt>
                <c:pt idx="19">
                  <c:v>0.56034803994918803</c:v>
                </c:pt>
                <c:pt idx="20">
                  <c:v>0.71368642361298795</c:v>
                </c:pt>
                <c:pt idx="21">
                  <c:v>0.466187702847351</c:v>
                </c:pt>
                <c:pt idx="22">
                  <c:v>0.41017599330670701</c:v>
                </c:pt>
                <c:pt idx="23">
                  <c:v>0.89398833621590901</c:v>
                </c:pt>
                <c:pt idx="24">
                  <c:v>0.58199798794227797</c:v>
                </c:pt>
                <c:pt idx="25">
                  <c:v>0.56729762627317804</c:v>
                </c:pt>
                <c:pt idx="26">
                  <c:v>0.52906331636844095</c:v>
                </c:pt>
                <c:pt idx="27">
                  <c:v>0.46368175613290002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B6-47C0-AAB8-04AEDAC50948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reproductie!$E$17:$AF$17</c:f>
              <c:numCache>
                <c:formatCode>0.00</c:formatCode>
                <c:ptCount val="28"/>
                <c:pt idx="0">
                  <c:v>2.3523214899920299</c:v>
                </c:pt>
                <c:pt idx="1">
                  <c:v>1.3912512202885099</c:v>
                </c:pt>
                <c:pt idx="2">
                  <c:v>1.3884992622050201</c:v>
                </c:pt>
                <c:pt idx="3">
                  <c:v>1.6831183102531599</c:v>
                </c:pt>
                <c:pt idx="4">
                  <c:v>1.2597647203686499</c:v>
                </c:pt>
                <c:pt idx="5">
                  <c:v>1.7019286719781199</c:v>
                </c:pt>
                <c:pt idx="6">
                  <c:v>1.3522683510520199</c:v>
                </c:pt>
                <c:pt idx="7">
                  <c:v>1.1750729293792901</c:v>
                </c:pt>
                <c:pt idx="8">
                  <c:v>1.5658239670974201</c:v>
                </c:pt>
                <c:pt idx="9">
                  <c:v>1.40749181541914</c:v>
                </c:pt>
                <c:pt idx="10">
                  <c:v>1.6643174907095499</c:v>
                </c:pt>
                <c:pt idx="11">
                  <c:v>1.0947581670603901</c:v>
                </c:pt>
                <c:pt idx="12">
                  <c:v>1.0817340130666699</c:v>
                </c:pt>
                <c:pt idx="13">
                  <c:v>0.972174000038037</c:v>
                </c:pt>
                <c:pt idx="14">
                  <c:v>1.4833784802926699</c:v>
                </c:pt>
                <c:pt idx="15">
                  <c:v>2.3127794797709802</c:v>
                </c:pt>
                <c:pt idx="16">
                  <c:v>1.70541551348945</c:v>
                </c:pt>
                <c:pt idx="17">
                  <c:v>1.4365250628202799</c:v>
                </c:pt>
                <c:pt idx="18">
                  <c:v>1.02395031400515</c:v>
                </c:pt>
                <c:pt idx="19">
                  <c:v>1.1647685501242</c:v>
                </c:pt>
                <c:pt idx="20">
                  <c:v>1.4549929475600401</c:v>
                </c:pt>
                <c:pt idx="21">
                  <c:v>1.0131024107534801</c:v>
                </c:pt>
                <c:pt idx="22">
                  <c:v>0.87645157333530999</c:v>
                </c:pt>
                <c:pt idx="23">
                  <c:v>1.8285508955204</c:v>
                </c:pt>
                <c:pt idx="24">
                  <c:v>1.3353414417160201</c:v>
                </c:pt>
                <c:pt idx="25">
                  <c:v>1.27396128247684</c:v>
                </c:pt>
                <c:pt idx="26">
                  <c:v>1.1038010212296101</c:v>
                </c:pt>
                <c:pt idx="27">
                  <c:v>1.0121589166752101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B6-47C0-AAB8-04AEDAC5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2248"/>
        <c:axId val="699717544"/>
      </c:scatterChart>
      <c:valAx>
        <c:axId val="69972224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7544"/>
        <c:crosses val="autoZero"/>
        <c:crossBetween val="midCat"/>
        <c:majorUnit val="3"/>
        <c:minorUnit val="1"/>
      </c:valAx>
      <c:valAx>
        <c:axId val="699717544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224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Blauwborst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BA7-47A2-A9C9-6E52DFD1C6E5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BA7-47A2-A9C9-6E52DFD1C6E5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ad'!$E$15:$AE$15</c:f>
              <c:numCache>
                <c:formatCode>0.00</c:formatCode>
                <c:ptCount val="27"/>
                <c:pt idx="0">
                  <c:v>0.4882379</c:v>
                </c:pt>
                <c:pt idx="1">
                  <c:v>0.54058490000000003</c:v>
                </c:pt>
                <c:pt idx="2">
                  <c:v>0.53767220000000004</c:v>
                </c:pt>
                <c:pt idx="3">
                  <c:v>0.74324999999999997</c:v>
                </c:pt>
                <c:pt idx="4">
                  <c:v>0.3799401</c:v>
                </c:pt>
                <c:pt idx="5">
                  <c:v>0.63130779999999997</c:v>
                </c:pt>
                <c:pt idx="6">
                  <c:v>0.45087120000000003</c:v>
                </c:pt>
                <c:pt idx="7">
                  <c:v>0.74989899999999998</c:v>
                </c:pt>
                <c:pt idx="8">
                  <c:v>0.64948620000000001</c:v>
                </c:pt>
                <c:pt idx="9">
                  <c:v>0.43458419999999998</c:v>
                </c:pt>
                <c:pt idx="10">
                  <c:v>0.3756274</c:v>
                </c:pt>
                <c:pt idx="11">
                  <c:v>0.4412779</c:v>
                </c:pt>
                <c:pt idx="12">
                  <c:v>0.56140299999999999</c:v>
                </c:pt>
                <c:pt idx="13">
                  <c:v>0.38429410000000003</c:v>
                </c:pt>
                <c:pt idx="14">
                  <c:v>0.51823830000000004</c:v>
                </c:pt>
                <c:pt idx="15">
                  <c:v>0.52809589999999995</c:v>
                </c:pt>
                <c:pt idx="16">
                  <c:v>0.59889599999999998</c:v>
                </c:pt>
                <c:pt idx="17">
                  <c:v>0.33544810000000003</c:v>
                </c:pt>
                <c:pt idx="18">
                  <c:v>0.49944260000000001</c:v>
                </c:pt>
                <c:pt idx="19">
                  <c:v>0.51709229999999995</c:v>
                </c:pt>
                <c:pt idx="20">
                  <c:v>0.46512609999999999</c:v>
                </c:pt>
                <c:pt idx="21">
                  <c:v>0.5260108</c:v>
                </c:pt>
                <c:pt idx="22">
                  <c:v>0.492365</c:v>
                </c:pt>
                <c:pt idx="23">
                  <c:v>0.48115740000000001</c:v>
                </c:pt>
                <c:pt idx="24">
                  <c:v>0.43525069999999999</c:v>
                </c:pt>
                <c:pt idx="25">
                  <c:v>0.59764030000000001</c:v>
                </c:pt>
                <c:pt idx="26">
                  <c:v>0.48349520000000001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A7-47A2-A9C9-6E52DFD1C6E5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ad'!$E$16:$AE$16</c:f>
              <c:numCache>
                <c:formatCode>0.00</c:formatCode>
                <c:ptCount val="27"/>
                <c:pt idx="0">
                  <c:v>0.1454539</c:v>
                </c:pt>
                <c:pt idx="1">
                  <c:v>0.28943069999999999</c:v>
                </c:pt>
                <c:pt idx="2">
                  <c:v>0.31197930000000001</c:v>
                </c:pt>
                <c:pt idx="3">
                  <c:v>0.40786739999999999</c:v>
                </c:pt>
                <c:pt idx="4">
                  <c:v>0.23243</c:v>
                </c:pt>
                <c:pt idx="5">
                  <c:v>0.42022199999999998</c:v>
                </c:pt>
                <c:pt idx="6">
                  <c:v>0.31080469999999999</c:v>
                </c:pt>
                <c:pt idx="7">
                  <c:v>0.52602470000000001</c:v>
                </c:pt>
                <c:pt idx="8">
                  <c:v>0.47543079999999999</c:v>
                </c:pt>
                <c:pt idx="9">
                  <c:v>0.30931619999999999</c:v>
                </c:pt>
                <c:pt idx="10">
                  <c:v>0.2613492</c:v>
                </c:pt>
                <c:pt idx="11">
                  <c:v>0.30952079999999998</c:v>
                </c:pt>
                <c:pt idx="12">
                  <c:v>0.3780289</c:v>
                </c:pt>
                <c:pt idx="13">
                  <c:v>0.24039469999999999</c:v>
                </c:pt>
                <c:pt idx="14">
                  <c:v>0.35249950000000002</c:v>
                </c:pt>
                <c:pt idx="15">
                  <c:v>0.36281409999999997</c:v>
                </c:pt>
                <c:pt idx="16">
                  <c:v>0.42679400000000001</c:v>
                </c:pt>
                <c:pt idx="17">
                  <c:v>0.2416353</c:v>
                </c:pt>
                <c:pt idx="18">
                  <c:v>0.3699113</c:v>
                </c:pt>
                <c:pt idx="19">
                  <c:v>0.37993199999999999</c:v>
                </c:pt>
                <c:pt idx="20">
                  <c:v>0.33924539999999997</c:v>
                </c:pt>
                <c:pt idx="21">
                  <c:v>0.37713479999999999</c:v>
                </c:pt>
                <c:pt idx="22">
                  <c:v>0.35442560000000001</c:v>
                </c:pt>
                <c:pt idx="23">
                  <c:v>0.33364369999999999</c:v>
                </c:pt>
                <c:pt idx="24">
                  <c:v>0.29369390000000001</c:v>
                </c:pt>
                <c:pt idx="25">
                  <c:v>0.41887849999999999</c:v>
                </c:pt>
                <c:pt idx="26">
                  <c:v>0.32913249999999999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A7-47A2-A9C9-6E52DFD1C6E5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ad'!$E$17:$AE$17</c:f>
              <c:numCache>
                <c:formatCode>0.00</c:formatCode>
                <c:ptCount val="27"/>
                <c:pt idx="0">
                  <c:v>0.84245349999999997</c:v>
                </c:pt>
                <c:pt idx="1">
                  <c:v>0.77268689999999995</c:v>
                </c:pt>
                <c:pt idx="2">
                  <c:v>0.74891470000000004</c:v>
                </c:pt>
                <c:pt idx="3">
                  <c:v>0.92404699999999995</c:v>
                </c:pt>
                <c:pt idx="4">
                  <c:v>0.55355270000000001</c:v>
                </c:pt>
                <c:pt idx="5">
                  <c:v>0.80179089999999997</c:v>
                </c:pt>
                <c:pt idx="6">
                  <c:v>0.59918190000000005</c:v>
                </c:pt>
                <c:pt idx="7">
                  <c:v>0.89011879999999999</c:v>
                </c:pt>
                <c:pt idx="8">
                  <c:v>0.79115789999999997</c:v>
                </c:pt>
                <c:pt idx="9">
                  <c:v>0.56880430000000004</c:v>
                </c:pt>
                <c:pt idx="10">
                  <c:v>0.50566690000000003</c:v>
                </c:pt>
                <c:pt idx="11">
                  <c:v>0.58185819999999999</c:v>
                </c:pt>
                <c:pt idx="12">
                  <c:v>0.72941149999999999</c:v>
                </c:pt>
                <c:pt idx="13">
                  <c:v>0.55176250000000004</c:v>
                </c:pt>
                <c:pt idx="14">
                  <c:v>0.68005859999999996</c:v>
                </c:pt>
                <c:pt idx="15">
                  <c:v>0.68743929999999998</c:v>
                </c:pt>
                <c:pt idx="16">
                  <c:v>0.7496372</c:v>
                </c:pt>
                <c:pt idx="17">
                  <c:v>0.44434259999999998</c:v>
                </c:pt>
                <c:pt idx="18">
                  <c:v>0.62904879999999996</c:v>
                </c:pt>
                <c:pt idx="19">
                  <c:v>0.65172470000000005</c:v>
                </c:pt>
                <c:pt idx="20">
                  <c:v>0.59561180000000002</c:v>
                </c:pt>
                <c:pt idx="21">
                  <c:v>0.67040160000000004</c:v>
                </c:pt>
                <c:pt idx="22">
                  <c:v>0.63147679999999995</c:v>
                </c:pt>
                <c:pt idx="23">
                  <c:v>0.6320308</c:v>
                </c:pt>
                <c:pt idx="24">
                  <c:v>0.58821500000000004</c:v>
                </c:pt>
                <c:pt idx="25">
                  <c:v>0.75374090000000005</c:v>
                </c:pt>
                <c:pt idx="26">
                  <c:v>0.64107309999999995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A7-47A2-A9C9-6E52DFD1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18328"/>
        <c:axId val="699719504"/>
      </c:scatterChart>
      <c:valAx>
        <c:axId val="69971832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9504"/>
        <c:crosses val="autoZero"/>
        <c:crossBetween val="midCat"/>
        <c:majorUnit val="3"/>
        <c:minorUnit val="1"/>
      </c:valAx>
      <c:valAx>
        <c:axId val="69971950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832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Blauwborst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juv'!$E$15:$AE$15</c:f>
              <c:numCache>
                <c:formatCode>0.00</c:formatCode>
                <c:ptCount val="27"/>
                <c:pt idx="5">
                  <c:v>8.0903699999999995E-2</c:v>
                </c:pt>
                <c:pt idx="9">
                  <c:v>6.3889699999999994E-2</c:v>
                </c:pt>
                <c:pt idx="10">
                  <c:v>6.6356100000000001E-2</c:v>
                </c:pt>
                <c:pt idx="11">
                  <c:v>7.8697299999999998E-2</c:v>
                </c:pt>
                <c:pt idx="13">
                  <c:v>0.105101</c:v>
                </c:pt>
                <c:pt idx="15">
                  <c:v>6.0392399999999999E-2</c:v>
                </c:pt>
                <c:pt idx="16">
                  <c:v>9.7732100000000002E-2</c:v>
                </c:pt>
                <c:pt idx="17">
                  <c:v>5.2154300000000001E-2</c:v>
                </c:pt>
                <c:pt idx="20">
                  <c:v>6.1714199999999997E-2</c:v>
                </c:pt>
                <c:pt idx="21">
                  <c:v>6.1519200000000003E-2</c:v>
                </c:pt>
                <c:pt idx="22">
                  <c:v>8.0452700000000002E-2</c:v>
                </c:pt>
                <c:pt idx="23">
                  <c:v>6.3333500000000001E-2</c:v>
                </c:pt>
                <c:pt idx="24">
                  <c:v>0.13736599999999999</c:v>
                </c:pt>
                <c:pt idx="25">
                  <c:v>6.6669400000000004E-2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48-46A1-A6F3-362B1D52A2CB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juv'!$E$16:$AE$16</c:f>
              <c:numCache>
                <c:formatCode>0.00</c:formatCode>
                <c:ptCount val="27"/>
                <c:pt idx="5">
                  <c:v>3.5704100000000003E-2</c:v>
                </c:pt>
                <c:pt idx="9">
                  <c:v>2.8048900000000002E-2</c:v>
                </c:pt>
                <c:pt idx="10">
                  <c:v>3.0926800000000001E-2</c:v>
                </c:pt>
                <c:pt idx="11">
                  <c:v>3.2062399999999998E-2</c:v>
                </c:pt>
                <c:pt idx="13">
                  <c:v>3.8440000000000002E-2</c:v>
                </c:pt>
                <c:pt idx="15">
                  <c:v>2.8255800000000001E-2</c:v>
                </c:pt>
                <c:pt idx="16">
                  <c:v>4.9615100000000002E-2</c:v>
                </c:pt>
                <c:pt idx="17">
                  <c:v>2.4432100000000002E-2</c:v>
                </c:pt>
                <c:pt idx="20">
                  <c:v>2.8875100000000001E-2</c:v>
                </c:pt>
                <c:pt idx="21">
                  <c:v>2.2637000000000001E-2</c:v>
                </c:pt>
                <c:pt idx="22">
                  <c:v>3.2756199999999999E-2</c:v>
                </c:pt>
                <c:pt idx="23">
                  <c:v>2.78756E-2</c:v>
                </c:pt>
                <c:pt idx="24">
                  <c:v>6.7414000000000002E-2</c:v>
                </c:pt>
                <c:pt idx="25">
                  <c:v>2.4416199999999999E-2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48-46A1-A6F3-362B1D52A2CB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juv'!$E$17:$AE$17</c:f>
              <c:numCache>
                <c:formatCode>0.00</c:formatCode>
                <c:ptCount val="27"/>
                <c:pt idx="5">
                  <c:v>0.17305480000000001</c:v>
                </c:pt>
                <c:pt idx="9">
                  <c:v>0.13897909999999999</c:v>
                </c:pt>
                <c:pt idx="10">
                  <c:v>0.1366494</c:v>
                </c:pt>
                <c:pt idx="11">
                  <c:v>0.1805129</c:v>
                </c:pt>
                <c:pt idx="13">
                  <c:v>0.2565231</c:v>
                </c:pt>
                <c:pt idx="15">
                  <c:v>0.12440039999999999</c:v>
                </c:pt>
                <c:pt idx="16">
                  <c:v>0.1835031</c:v>
                </c:pt>
                <c:pt idx="17">
                  <c:v>0.1078544</c:v>
                </c:pt>
                <c:pt idx="20">
                  <c:v>0.12701589999999999</c:v>
                </c:pt>
                <c:pt idx="21">
                  <c:v>0.15649360000000001</c:v>
                </c:pt>
                <c:pt idx="22">
                  <c:v>0.18436259999999999</c:v>
                </c:pt>
                <c:pt idx="23">
                  <c:v>0.1375141</c:v>
                </c:pt>
                <c:pt idx="24">
                  <c:v>0.25969110000000001</c:v>
                </c:pt>
                <c:pt idx="25">
                  <c:v>0.1693508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48-46A1-A6F3-362B1D52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0288"/>
        <c:axId val="699720680"/>
      </c:scatterChart>
      <c:valAx>
        <c:axId val="69972028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0680"/>
        <c:crosses val="autoZero"/>
        <c:crossBetween val="midCat"/>
        <c:majorUnit val="3"/>
        <c:minorUnit val="1"/>
      </c:valAx>
      <c:valAx>
        <c:axId val="69972068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0288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Merel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419-4584-BFED-3DB7CFEE5236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419-4584-BFED-3DB7CFEE5236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reproductie!$E$18:$AF$18</c:f>
              <c:numCache>
                <c:formatCode>0.00</c:formatCode>
                <c:ptCount val="28"/>
                <c:pt idx="0">
                  <c:v>0.82290523935660698</c:v>
                </c:pt>
                <c:pt idx="1">
                  <c:v>0.38654596647488199</c:v>
                </c:pt>
                <c:pt idx="2">
                  <c:v>0.58446136135388105</c:v>
                </c:pt>
                <c:pt idx="3">
                  <c:v>0.60826500885952195</c:v>
                </c:pt>
                <c:pt idx="4">
                  <c:v>0.60327343201127803</c:v>
                </c:pt>
                <c:pt idx="5">
                  <c:v>0.50768023275979701</c:v>
                </c:pt>
                <c:pt idx="6">
                  <c:v>0.70491284692818601</c:v>
                </c:pt>
                <c:pt idx="7">
                  <c:v>0.47063581666611198</c:v>
                </c:pt>
                <c:pt idx="8">
                  <c:v>0.50572260988454998</c:v>
                </c:pt>
                <c:pt idx="9">
                  <c:v>0.56347966144934003</c:v>
                </c:pt>
                <c:pt idx="10">
                  <c:v>0.43623527563349701</c:v>
                </c:pt>
                <c:pt idx="11">
                  <c:v>0.62646362967538205</c:v>
                </c:pt>
                <c:pt idx="12">
                  <c:v>0.55076273710292301</c:v>
                </c:pt>
                <c:pt idx="13">
                  <c:v>0.45562500662396699</c:v>
                </c:pt>
                <c:pt idx="14">
                  <c:v>0.45838124124391999</c:v>
                </c:pt>
                <c:pt idx="15">
                  <c:v>0.45091747993081799</c:v>
                </c:pt>
                <c:pt idx="16">
                  <c:v>0.445857062666556</c:v>
                </c:pt>
                <c:pt idx="17">
                  <c:v>0.606582698510858</c:v>
                </c:pt>
                <c:pt idx="18">
                  <c:v>0.400815264132316</c:v>
                </c:pt>
                <c:pt idx="19">
                  <c:v>0.458573174883179</c:v>
                </c:pt>
                <c:pt idx="20">
                  <c:v>0.79111537497595597</c:v>
                </c:pt>
                <c:pt idx="21">
                  <c:v>0.40358028730303303</c:v>
                </c:pt>
                <c:pt idx="22">
                  <c:v>0.39315590878894202</c:v>
                </c:pt>
                <c:pt idx="23">
                  <c:v>0.36852869368022101</c:v>
                </c:pt>
                <c:pt idx="24">
                  <c:v>0.57482125313793697</c:v>
                </c:pt>
                <c:pt idx="25">
                  <c:v>0.56571008021167601</c:v>
                </c:pt>
                <c:pt idx="26">
                  <c:v>0.41146692007531699</c:v>
                </c:pt>
                <c:pt idx="27">
                  <c:v>0.467478975723218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19-4584-BFED-3DB7CFEE5236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reproductie!$E$19:$AF$19</c:f>
              <c:numCache>
                <c:formatCode>0.00</c:formatCode>
                <c:ptCount val="28"/>
                <c:pt idx="0">
                  <c:v>0.300685766000438</c:v>
                </c:pt>
                <c:pt idx="1">
                  <c:v>0.15620208559086601</c:v>
                </c:pt>
                <c:pt idx="2">
                  <c:v>0.264443414448851</c:v>
                </c:pt>
                <c:pt idx="3">
                  <c:v>0.274455148690468</c:v>
                </c:pt>
                <c:pt idx="4">
                  <c:v>0.277950756651411</c:v>
                </c:pt>
                <c:pt idx="5">
                  <c:v>0.23664434460671399</c:v>
                </c:pt>
                <c:pt idx="6">
                  <c:v>0.33071757639273502</c:v>
                </c:pt>
                <c:pt idx="7">
                  <c:v>0.219042400930165</c:v>
                </c:pt>
                <c:pt idx="8">
                  <c:v>0.23602212672454001</c:v>
                </c:pt>
                <c:pt idx="9">
                  <c:v>0.263661526701368</c:v>
                </c:pt>
                <c:pt idx="10">
                  <c:v>0.20216750600173899</c:v>
                </c:pt>
                <c:pt idx="11">
                  <c:v>0.29526266597917999</c:v>
                </c:pt>
                <c:pt idx="12">
                  <c:v>0.26115829787308198</c:v>
                </c:pt>
                <c:pt idx="13">
                  <c:v>0.213591372945583</c:v>
                </c:pt>
                <c:pt idx="14">
                  <c:v>0.21595623140738601</c:v>
                </c:pt>
                <c:pt idx="15">
                  <c:v>0.21051952911404401</c:v>
                </c:pt>
                <c:pt idx="16">
                  <c:v>0.21020474586410101</c:v>
                </c:pt>
                <c:pt idx="17">
                  <c:v>0.28209945396236602</c:v>
                </c:pt>
                <c:pt idx="18">
                  <c:v>0.186629477684539</c:v>
                </c:pt>
                <c:pt idx="19">
                  <c:v>0.21574327786014599</c:v>
                </c:pt>
                <c:pt idx="20">
                  <c:v>0.37628482701718302</c:v>
                </c:pt>
                <c:pt idx="21">
                  <c:v>0.19063763877744</c:v>
                </c:pt>
                <c:pt idx="22">
                  <c:v>0.185179441807968</c:v>
                </c:pt>
                <c:pt idx="23">
                  <c:v>0.17296215409014701</c:v>
                </c:pt>
                <c:pt idx="24">
                  <c:v>0.26998382905770302</c:v>
                </c:pt>
                <c:pt idx="25">
                  <c:v>0.262833688368034</c:v>
                </c:pt>
                <c:pt idx="26">
                  <c:v>0.190977841022968</c:v>
                </c:pt>
                <c:pt idx="27">
                  <c:v>0.21694345057789199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19-4584-BFED-3DB7CFEE5236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reproductie!$E$20:$AF$20</c:f>
              <c:numCache>
                <c:formatCode>0.00</c:formatCode>
                <c:ptCount val="28"/>
                <c:pt idx="0">
                  <c:v>2.1814519603921201</c:v>
                </c:pt>
                <c:pt idx="1">
                  <c:v>0.91667180886918198</c:v>
                </c:pt>
                <c:pt idx="2">
                  <c:v>1.23897698445694</c:v>
                </c:pt>
                <c:pt idx="3">
                  <c:v>1.2938469621653099</c:v>
                </c:pt>
                <c:pt idx="4">
                  <c:v>1.25408562336078</c:v>
                </c:pt>
                <c:pt idx="5">
                  <c:v>1.0413198086328901</c:v>
                </c:pt>
                <c:pt idx="6">
                  <c:v>1.43673556776355</c:v>
                </c:pt>
                <c:pt idx="7">
                  <c:v>0.96713120350318604</c:v>
                </c:pt>
                <c:pt idx="8">
                  <c:v>1.03600347732826</c:v>
                </c:pt>
                <c:pt idx="9">
                  <c:v>1.15121764643383</c:v>
                </c:pt>
                <c:pt idx="10">
                  <c:v>0.90024027288095299</c:v>
                </c:pt>
                <c:pt idx="11">
                  <c:v>1.26992542989199</c:v>
                </c:pt>
                <c:pt idx="12">
                  <c:v>1.10861637322363</c:v>
                </c:pt>
                <c:pt idx="13">
                  <c:v>0.92880920566638303</c:v>
                </c:pt>
                <c:pt idx="14">
                  <c:v>0.92907201078137103</c:v>
                </c:pt>
                <c:pt idx="15">
                  <c:v>0.92284716354777796</c:v>
                </c:pt>
                <c:pt idx="16">
                  <c:v>0.90267851000548804</c:v>
                </c:pt>
                <c:pt idx="17">
                  <c:v>1.2478058492122801</c:v>
                </c:pt>
                <c:pt idx="18">
                  <c:v>0.82306296835281401</c:v>
                </c:pt>
                <c:pt idx="19">
                  <c:v>0.93080911771606201</c:v>
                </c:pt>
                <c:pt idx="20">
                  <c:v>1.58729645021916</c:v>
                </c:pt>
                <c:pt idx="21">
                  <c:v>0.815575415261234</c:v>
                </c:pt>
                <c:pt idx="22">
                  <c:v>0.79719444453232702</c:v>
                </c:pt>
                <c:pt idx="23">
                  <c:v>0.74982647202504804</c:v>
                </c:pt>
                <c:pt idx="24">
                  <c:v>1.16949544610666</c:v>
                </c:pt>
                <c:pt idx="25">
                  <c:v>1.1649449483477401</c:v>
                </c:pt>
                <c:pt idx="26">
                  <c:v>0.84804427344211297</c:v>
                </c:pt>
                <c:pt idx="27">
                  <c:v>0.96381814988329895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19-4584-BFED-3DB7CFEE5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34400"/>
        <c:axId val="699732832"/>
      </c:scatterChart>
      <c:valAx>
        <c:axId val="69973440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2832"/>
        <c:crosses val="autoZero"/>
        <c:crossBetween val="midCat"/>
        <c:majorUnit val="3"/>
        <c:minorUnit val="1"/>
      </c:valAx>
      <c:valAx>
        <c:axId val="699732832"/>
        <c:scaling>
          <c:orientation val="minMax"/>
          <c:max val="1.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4400"/>
        <c:crosses val="autoZero"/>
        <c:crossBetween val="midCat"/>
        <c:majorUnit val="0.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Merel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1EF-4668-AB6D-EC5809315E24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1EF-4668-AB6D-EC5809315E24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ad'!$E$18:$AE$18</c:f>
              <c:numCache>
                <c:formatCode>0.00</c:formatCode>
                <c:ptCount val="27"/>
                <c:pt idx="0">
                  <c:v>9.9442699999999995E-2</c:v>
                </c:pt>
                <c:pt idx="1">
                  <c:v>0.4076708</c:v>
                </c:pt>
                <c:pt idx="2">
                  <c:v>0.29212529999999998</c:v>
                </c:pt>
                <c:pt idx="3">
                  <c:v>0.55452420000000002</c:v>
                </c:pt>
                <c:pt idx="4">
                  <c:v>0.56094069999999996</c:v>
                </c:pt>
                <c:pt idx="5">
                  <c:v>0.52953329999999998</c:v>
                </c:pt>
                <c:pt idx="6">
                  <c:v>0.4663757</c:v>
                </c:pt>
                <c:pt idx="7">
                  <c:v>0.49774439999999998</c:v>
                </c:pt>
                <c:pt idx="8">
                  <c:v>0.60960060000000005</c:v>
                </c:pt>
                <c:pt idx="9">
                  <c:v>0.4497718</c:v>
                </c:pt>
                <c:pt idx="10">
                  <c:v>0.420238</c:v>
                </c:pt>
                <c:pt idx="11">
                  <c:v>0.49056660000000002</c:v>
                </c:pt>
                <c:pt idx="12">
                  <c:v>0.46296559999999998</c:v>
                </c:pt>
                <c:pt idx="13">
                  <c:v>0.5824165</c:v>
                </c:pt>
                <c:pt idx="14">
                  <c:v>0.41615279999999999</c:v>
                </c:pt>
                <c:pt idx="15">
                  <c:v>0.4608527</c:v>
                </c:pt>
                <c:pt idx="16">
                  <c:v>0.45928540000000001</c:v>
                </c:pt>
                <c:pt idx="17">
                  <c:v>0.44540069999999998</c:v>
                </c:pt>
                <c:pt idx="18">
                  <c:v>0.44670080000000001</c:v>
                </c:pt>
                <c:pt idx="19">
                  <c:v>0.51855150000000005</c:v>
                </c:pt>
                <c:pt idx="20">
                  <c:v>0.53945690000000002</c:v>
                </c:pt>
                <c:pt idx="21">
                  <c:v>0.55849939999999998</c:v>
                </c:pt>
                <c:pt idx="22">
                  <c:v>0.45236080000000001</c:v>
                </c:pt>
                <c:pt idx="23">
                  <c:v>0.41058600000000001</c:v>
                </c:pt>
                <c:pt idx="24">
                  <c:v>0.38502969999999997</c:v>
                </c:pt>
                <c:pt idx="25">
                  <c:v>0.58749370000000001</c:v>
                </c:pt>
                <c:pt idx="26">
                  <c:v>0.50478480000000003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EF-4668-AB6D-EC5809315E2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ad'!$E$19:$AE$19</c:f>
              <c:numCache>
                <c:formatCode>0.00</c:formatCode>
                <c:ptCount val="27"/>
                <c:pt idx="0">
                  <c:v>1.2901599999999999E-2</c:v>
                </c:pt>
                <c:pt idx="1">
                  <c:v>0.20590629999999999</c:v>
                </c:pt>
                <c:pt idx="2">
                  <c:v>0.1849529</c:v>
                </c:pt>
                <c:pt idx="3">
                  <c:v>0.39906540000000001</c:v>
                </c:pt>
                <c:pt idx="4">
                  <c:v>0.4279965</c:v>
                </c:pt>
                <c:pt idx="5">
                  <c:v>0.4173441</c:v>
                </c:pt>
                <c:pt idx="6">
                  <c:v>0.36095460000000001</c:v>
                </c:pt>
                <c:pt idx="7">
                  <c:v>0.38639780000000001</c:v>
                </c:pt>
                <c:pt idx="8">
                  <c:v>0.4816106</c:v>
                </c:pt>
                <c:pt idx="9">
                  <c:v>0.34677340000000001</c:v>
                </c:pt>
                <c:pt idx="10">
                  <c:v>0.32567479999999999</c:v>
                </c:pt>
                <c:pt idx="11">
                  <c:v>0.38353120000000002</c:v>
                </c:pt>
                <c:pt idx="12">
                  <c:v>0.36702400000000002</c:v>
                </c:pt>
                <c:pt idx="13">
                  <c:v>0.46979130000000002</c:v>
                </c:pt>
                <c:pt idx="14">
                  <c:v>0.32721319999999998</c:v>
                </c:pt>
                <c:pt idx="15">
                  <c:v>0.35839890000000002</c:v>
                </c:pt>
                <c:pt idx="16">
                  <c:v>0.3526069</c:v>
                </c:pt>
                <c:pt idx="17">
                  <c:v>0.33831080000000002</c:v>
                </c:pt>
                <c:pt idx="18">
                  <c:v>0.34656039999999999</c:v>
                </c:pt>
                <c:pt idx="19">
                  <c:v>0.41130559999999999</c:v>
                </c:pt>
                <c:pt idx="20">
                  <c:v>0.44494220000000001</c:v>
                </c:pt>
                <c:pt idx="21">
                  <c:v>0.46851979999999999</c:v>
                </c:pt>
                <c:pt idx="22">
                  <c:v>0.37371539999999998</c:v>
                </c:pt>
                <c:pt idx="23">
                  <c:v>0.32957520000000001</c:v>
                </c:pt>
                <c:pt idx="24">
                  <c:v>0.30079539999999999</c:v>
                </c:pt>
                <c:pt idx="25">
                  <c:v>0.46206330000000001</c:v>
                </c:pt>
                <c:pt idx="26">
                  <c:v>0.38821850000000002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EF-4668-AB6D-EC5809315E2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ad'!$E$20:$AE$20</c:f>
              <c:numCache>
                <c:formatCode>0.00</c:formatCode>
                <c:ptCount val="27"/>
                <c:pt idx="0">
                  <c:v>0.48264590000000002</c:v>
                </c:pt>
                <c:pt idx="1">
                  <c:v>0.64624519999999996</c:v>
                </c:pt>
                <c:pt idx="2">
                  <c:v>0.42873260000000002</c:v>
                </c:pt>
                <c:pt idx="3">
                  <c:v>0.6999995</c:v>
                </c:pt>
                <c:pt idx="4">
                  <c:v>0.68567829999999996</c:v>
                </c:pt>
                <c:pt idx="5">
                  <c:v>0.63881580000000004</c:v>
                </c:pt>
                <c:pt idx="6">
                  <c:v>0.57488790000000001</c:v>
                </c:pt>
                <c:pt idx="7">
                  <c:v>0.60931519999999995</c:v>
                </c:pt>
                <c:pt idx="8">
                  <c:v>0.72409349999999995</c:v>
                </c:pt>
                <c:pt idx="9">
                  <c:v>0.55726439999999999</c:v>
                </c:pt>
                <c:pt idx="10">
                  <c:v>0.52104260000000002</c:v>
                </c:pt>
                <c:pt idx="11">
                  <c:v>0.59847399999999995</c:v>
                </c:pt>
                <c:pt idx="12">
                  <c:v>0.56172999999999995</c:v>
                </c:pt>
                <c:pt idx="13">
                  <c:v>0.68705450000000001</c:v>
                </c:pt>
                <c:pt idx="14">
                  <c:v>0.5109091</c:v>
                </c:pt>
                <c:pt idx="15">
                  <c:v>0.56672449999999996</c:v>
                </c:pt>
                <c:pt idx="16">
                  <c:v>0.56983050000000002</c:v>
                </c:pt>
                <c:pt idx="17">
                  <c:v>0.55781219999999998</c:v>
                </c:pt>
                <c:pt idx="18">
                  <c:v>0.55136149999999995</c:v>
                </c:pt>
                <c:pt idx="19">
                  <c:v>0.62411490000000003</c:v>
                </c:pt>
                <c:pt idx="20">
                  <c:v>0.63121700000000003</c:v>
                </c:pt>
                <c:pt idx="21">
                  <c:v>0.6447948</c:v>
                </c:pt>
                <c:pt idx="22">
                  <c:v>0.53345909999999996</c:v>
                </c:pt>
                <c:pt idx="23">
                  <c:v>0.4967551</c:v>
                </c:pt>
                <c:pt idx="24">
                  <c:v>0.47676819999999998</c:v>
                </c:pt>
                <c:pt idx="25">
                  <c:v>0.7025074</c:v>
                </c:pt>
                <c:pt idx="26">
                  <c:v>0.62083330000000003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EF-4668-AB6D-EC5809315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5776"/>
        <c:axId val="699727736"/>
      </c:scatterChart>
      <c:valAx>
        <c:axId val="69972577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7736"/>
        <c:crosses val="autoZero"/>
        <c:crossBetween val="midCat"/>
        <c:majorUnit val="3"/>
        <c:minorUnit val="1"/>
      </c:valAx>
      <c:valAx>
        <c:axId val="69972773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577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Merel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95D-47CA-8EF3-DACD0197C43F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95D-47CA-8EF3-DACD0197C43F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juv'!$E$18:$AE$18</c:f>
              <c:numCache>
                <c:formatCode>0.00</c:formatCode>
                <c:ptCount val="27"/>
                <c:pt idx="0">
                  <c:v>0.20392289999999999</c:v>
                </c:pt>
                <c:pt idx="1">
                  <c:v>0.2281801</c:v>
                </c:pt>
                <c:pt idx="2">
                  <c:v>0.1209295</c:v>
                </c:pt>
                <c:pt idx="3">
                  <c:v>0.1345181</c:v>
                </c:pt>
                <c:pt idx="4">
                  <c:v>0.15375230000000001</c:v>
                </c:pt>
                <c:pt idx="5">
                  <c:v>0.1236734</c:v>
                </c:pt>
                <c:pt idx="6">
                  <c:v>0.1348511</c:v>
                </c:pt>
                <c:pt idx="7">
                  <c:v>7.4263099999999999E-2</c:v>
                </c:pt>
                <c:pt idx="8">
                  <c:v>8.9127399999999996E-2</c:v>
                </c:pt>
                <c:pt idx="9">
                  <c:v>0.13877410000000001</c:v>
                </c:pt>
                <c:pt idx="10">
                  <c:v>6.3838800000000001E-2</c:v>
                </c:pt>
                <c:pt idx="11">
                  <c:v>0.1021914</c:v>
                </c:pt>
                <c:pt idx="12">
                  <c:v>0.1117562</c:v>
                </c:pt>
                <c:pt idx="13">
                  <c:v>8.7673899999999999E-2</c:v>
                </c:pt>
                <c:pt idx="14">
                  <c:v>0.1390074</c:v>
                </c:pt>
                <c:pt idx="15">
                  <c:v>9.2762800000000006E-2</c:v>
                </c:pt>
                <c:pt idx="16">
                  <c:v>6.2488000000000002E-2</c:v>
                </c:pt>
                <c:pt idx="17">
                  <c:v>0.1179322</c:v>
                </c:pt>
                <c:pt idx="18">
                  <c:v>0.12978100000000001</c:v>
                </c:pt>
                <c:pt idx="19">
                  <c:v>0.21975690000000001</c:v>
                </c:pt>
                <c:pt idx="20">
                  <c:v>0.1856989</c:v>
                </c:pt>
                <c:pt idx="21">
                  <c:v>0.16262960000000001</c:v>
                </c:pt>
                <c:pt idx="22">
                  <c:v>0.19638459999999999</c:v>
                </c:pt>
                <c:pt idx="23">
                  <c:v>9.8521499999999998E-2</c:v>
                </c:pt>
                <c:pt idx="24">
                  <c:v>0.13923099999999999</c:v>
                </c:pt>
                <c:pt idx="25">
                  <c:v>0.21072469999999999</c:v>
                </c:pt>
                <c:pt idx="26">
                  <c:v>0.16242110000000001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5D-47CA-8EF3-DACD0197C43F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juv'!$E$19:$AE$19</c:f>
              <c:numCache>
                <c:formatCode>0.00</c:formatCode>
                <c:ptCount val="27"/>
                <c:pt idx="0">
                  <c:v>6.2757999999999994E-2</c:v>
                </c:pt>
                <c:pt idx="1">
                  <c:v>8.23382E-2</c:v>
                </c:pt>
                <c:pt idx="2">
                  <c:v>6.01142E-2</c:v>
                </c:pt>
                <c:pt idx="3">
                  <c:v>7.2173100000000004E-2</c:v>
                </c:pt>
                <c:pt idx="4">
                  <c:v>9.2530299999999996E-2</c:v>
                </c:pt>
                <c:pt idx="5">
                  <c:v>6.9978899999999997E-2</c:v>
                </c:pt>
                <c:pt idx="6">
                  <c:v>8.4685200000000002E-2</c:v>
                </c:pt>
                <c:pt idx="7">
                  <c:v>3.6996800000000003E-2</c:v>
                </c:pt>
                <c:pt idx="8">
                  <c:v>4.42887E-2</c:v>
                </c:pt>
                <c:pt idx="9">
                  <c:v>8.3147299999999993E-2</c:v>
                </c:pt>
                <c:pt idx="10">
                  <c:v>2.6390199999999999E-2</c:v>
                </c:pt>
                <c:pt idx="11">
                  <c:v>5.9109000000000002E-2</c:v>
                </c:pt>
                <c:pt idx="12">
                  <c:v>6.9287699999999994E-2</c:v>
                </c:pt>
                <c:pt idx="13">
                  <c:v>4.8299599999999998E-2</c:v>
                </c:pt>
                <c:pt idx="14">
                  <c:v>8.7179800000000002E-2</c:v>
                </c:pt>
                <c:pt idx="15">
                  <c:v>4.8003900000000002E-2</c:v>
                </c:pt>
                <c:pt idx="16">
                  <c:v>2.96019E-2</c:v>
                </c:pt>
                <c:pt idx="17">
                  <c:v>6.8218399999999998E-2</c:v>
                </c:pt>
                <c:pt idx="18">
                  <c:v>7.5231900000000004E-2</c:v>
                </c:pt>
                <c:pt idx="19">
                  <c:v>0.1507685</c:v>
                </c:pt>
                <c:pt idx="20">
                  <c:v>0.1391577</c:v>
                </c:pt>
                <c:pt idx="21">
                  <c:v>0.1057826</c:v>
                </c:pt>
                <c:pt idx="22">
                  <c:v>0.13324720000000001</c:v>
                </c:pt>
                <c:pt idx="23">
                  <c:v>5.2731199999999999E-2</c:v>
                </c:pt>
                <c:pt idx="24">
                  <c:v>8.8578199999999996E-2</c:v>
                </c:pt>
                <c:pt idx="25">
                  <c:v>0.13386490000000001</c:v>
                </c:pt>
                <c:pt idx="26">
                  <c:v>9.3031299999999997E-2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5D-47CA-8EF3-DACD0197C43F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juv'!$E$20:$AE$20</c:f>
              <c:numCache>
                <c:formatCode>0.00</c:formatCode>
                <c:ptCount val="27"/>
                <c:pt idx="0">
                  <c:v>0.49493710000000002</c:v>
                </c:pt>
                <c:pt idx="1">
                  <c:v>0.49344090000000002</c:v>
                </c:pt>
                <c:pt idx="2">
                  <c:v>0.22832330000000001</c:v>
                </c:pt>
                <c:pt idx="3">
                  <c:v>0.23696390000000001</c:v>
                </c:pt>
                <c:pt idx="4">
                  <c:v>0.2445649</c:v>
                </c:pt>
                <c:pt idx="5">
                  <c:v>0.2092956</c:v>
                </c:pt>
                <c:pt idx="6">
                  <c:v>0.20798179999999999</c:v>
                </c:pt>
                <c:pt idx="7">
                  <c:v>0.1434745</c:v>
                </c:pt>
                <c:pt idx="8">
                  <c:v>0.17122850000000001</c:v>
                </c:pt>
                <c:pt idx="9">
                  <c:v>0.22258140000000001</c:v>
                </c:pt>
                <c:pt idx="10">
                  <c:v>0.14643529999999999</c:v>
                </c:pt>
                <c:pt idx="11">
                  <c:v>0.17096910000000001</c:v>
                </c:pt>
                <c:pt idx="12">
                  <c:v>0.1753506</c:v>
                </c:pt>
                <c:pt idx="13">
                  <c:v>0.15395429999999999</c:v>
                </c:pt>
                <c:pt idx="14">
                  <c:v>0.21440880000000001</c:v>
                </c:pt>
                <c:pt idx="15">
                  <c:v>0.17172689999999999</c:v>
                </c:pt>
                <c:pt idx="16">
                  <c:v>0.12712270000000001</c:v>
                </c:pt>
                <c:pt idx="17">
                  <c:v>0.19624459999999999</c:v>
                </c:pt>
                <c:pt idx="18">
                  <c:v>0.21469969999999999</c:v>
                </c:pt>
                <c:pt idx="19">
                  <c:v>0.30883290000000002</c:v>
                </c:pt>
                <c:pt idx="20">
                  <c:v>0.2434045</c:v>
                </c:pt>
                <c:pt idx="21">
                  <c:v>0.24176639999999999</c:v>
                </c:pt>
                <c:pt idx="22">
                  <c:v>0.27978170000000002</c:v>
                </c:pt>
                <c:pt idx="23">
                  <c:v>0.17665929999999999</c:v>
                </c:pt>
                <c:pt idx="24">
                  <c:v>0.2121083</c:v>
                </c:pt>
                <c:pt idx="25">
                  <c:v>0.31563279999999999</c:v>
                </c:pt>
                <c:pt idx="26">
                  <c:v>0.26825900000000003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5D-47CA-8EF3-DACD0197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35576"/>
        <c:axId val="699733616"/>
      </c:scatterChart>
      <c:valAx>
        <c:axId val="69973557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3616"/>
        <c:crosses val="autoZero"/>
        <c:crossBetween val="midCat"/>
        <c:majorUnit val="3"/>
        <c:minorUnit val="1"/>
      </c:valAx>
      <c:valAx>
        <c:axId val="69973361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557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Zanglijster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442-4FFB-9488-7A0605793EB0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442-4FFB-9488-7A0605793EB0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reproductie!$E$21:$AF$21</c:f>
              <c:numCache>
                <c:formatCode>0.00</c:formatCode>
                <c:ptCount val="28"/>
                <c:pt idx="1">
                  <c:v>0.297379685659791</c:v>
                </c:pt>
                <c:pt idx="2">
                  <c:v>0.23608504622153101</c:v>
                </c:pt>
                <c:pt idx="3">
                  <c:v>0.45154209962544201</c:v>
                </c:pt>
                <c:pt idx="4">
                  <c:v>0.25997294070661803</c:v>
                </c:pt>
                <c:pt idx="5">
                  <c:v>0.42688981599422998</c:v>
                </c:pt>
                <c:pt idx="6">
                  <c:v>0.405038447189707</c:v>
                </c:pt>
                <c:pt idx="7">
                  <c:v>0.31920728338214999</c:v>
                </c:pt>
                <c:pt idx="8">
                  <c:v>0.36279846139866501</c:v>
                </c:pt>
                <c:pt idx="9">
                  <c:v>0.37666309353472299</c:v>
                </c:pt>
                <c:pt idx="10">
                  <c:v>0.444963998776362</c:v>
                </c:pt>
                <c:pt idx="11">
                  <c:v>0.40195335691818501</c:v>
                </c:pt>
                <c:pt idx="12">
                  <c:v>0.37705397896067899</c:v>
                </c:pt>
                <c:pt idx="13">
                  <c:v>0.33228434101942</c:v>
                </c:pt>
                <c:pt idx="14">
                  <c:v>0.30331541321251998</c:v>
                </c:pt>
                <c:pt idx="15">
                  <c:v>0.41238938995524799</c:v>
                </c:pt>
                <c:pt idx="16">
                  <c:v>0.33527437453922998</c:v>
                </c:pt>
                <c:pt idx="17">
                  <c:v>0.34611248038061099</c:v>
                </c:pt>
                <c:pt idx="18">
                  <c:v>0.30783204563750799</c:v>
                </c:pt>
                <c:pt idx="19">
                  <c:v>0.21888067519344001</c:v>
                </c:pt>
                <c:pt idx="20">
                  <c:v>0.520697055703638</c:v>
                </c:pt>
                <c:pt idx="21">
                  <c:v>0.27927494152747301</c:v>
                </c:pt>
                <c:pt idx="22">
                  <c:v>0.24487867619753401</c:v>
                </c:pt>
                <c:pt idx="23">
                  <c:v>0.239213605501191</c:v>
                </c:pt>
                <c:pt idx="24">
                  <c:v>0.53828085738209297</c:v>
                </c:pt>
                <c:pt idx="25">
                  <c:v>0.22972166119660301</c:v>
                </c:pt>
                <c:pt idx="26">
                  <c:v>0.310804834651072</c:v>
                </c:pt>
                <c:pt idx="27">
                  <c:v>0.23887932783093599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42-4FFB-9488-7A0605793EB0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reproductie!$E$22:$AF$22</c:f>
              <c:numCache>
                <c:formatCode>0.00</c:formatCode>
                <c:ptCount val="28"/>
                <c:pt idx="1">
                  <c:v>9.4529533598495197E-2</c:v>
                </c:pt>
                <c:pt idx="2">
                  <c:v>7.6556673542493694E-2</c:v>
                </c:pt>
                <c:pt idx="3">
                  <c:v>0.15624995302938799</c:v>
                </c:pt>
                <c:pt idx="4">
                  <c:v>8.84775566471869E-2</c:v>
                </c:pt>
                <c:pt idx="5">
                  <c:v>0.153508723793186</c:v>
                </c:pt>
                <c:pt idx="6">
                  <c:v>0.146442920635065</c:v>
                </c:pt>
                <c:pt idx="7">
                  <c:v>0.111542177654016</c:v>
                </c:pt>
                <c:pt idx="8">
                  <c:v>0.13021194455796201</c:v>
                </c:pt>
                <c:pt idx="9">
                  <c:v>0.136933154848113</c:v>
                </c:pt>
                <c:pt idx="10">
                  <c:v>0.15854065643913401</c:v>
                </c:pt>
                <c:pt idx="11">
                  <c:v>0.14543775912272999</c:v>
                </c:pt>
                <c:pt idx="12">
                  <c:v>0.13642501644755101</c:v>
                </c:pt>
                <c:pt idx="13">
                  <c:v>0.120463807065539</c:v>
                </c:pt>
                <c:pt idx="14">
                  <c:v>0.109517622929394</c:v>
                </c:pt>
                <c:pt idx="15">
                  <c:v>0.14736631604275599</c:v>
                </c:pt>
                <c:pt idx="16">
                  <c:v>0.12083194260619901</c:v>
                </c:pt>
                <c:pt idx="17">
                  <c:v>0.124206496851784</c:v>
                </c:pt>
                <c:pt idx="18">
                  <c:v>0.111878104693067</c:v>
                </c:pt>
                <c:pt idx="19">
                  <c:v>7.8979406975967503E-2</c:v>
                </c:pt>
                <c:pt idx="20">
                  <c:v>0.19155226998181701</c:v>
                </c:pt>
                <c:pt idx="21">
                  <c:v>0.101650388557796</c:v>
                </c:pt>
                <c:pt idx="22">
                  <c:v>8.9313953483170894E-2</c:v>
                </c:pt>
                <c:pt idx="23">
                  <c:v>8.6533127548209798E-2</c:v>
                </c:pt>
                <c:pt idx="24">
                  <c:v>0.196207938801883</c:v>
                </c:pt>
                <c:pt idx="25">
                  <c:v>8.4110063043032701E-2</c:v>
                </c:pt>
                <c:pt idx="26">
                  <c:v>0.11329105220095401</c:v>
                </c:pt>
                <c:pt idx="27">
                  <c:v>8.6231129541897503E-2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42-4FFB-9488-7A0605793EB0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reproductie!$E$23:$AF$23</c:f>
              <c:numCache>
                <c:formatCode>0.00</c:formatCode>
                <c:ptCount val="28"/>
                <c:pt idx="1">
                  <c:v>0.84983169026805905</c:v>
                </c:pt>
                <c:pt idx="2">
                  <c:v>0.656014763653894</c:v>
                </c:pt>
                <c:pt idx="3">
                  <c:v>1.1765668666604501</c:v>
                </c:pt>
                <c:pt idx="4">
                  <c:v>0.68859791787327795</c:v>
                </c:pt>
                <c:pt idx="5">
                  <c:v>1.0610986223851899</c:v>
                </c:pt>
                <c:pt idx="6">
                  <c:v>0.99992590935635695</c:v>
                </c:pt>
                <c:pt idx="7">
                  <c:v>0.82130196817247803</c:v>
                </c:pt>
                <c:pt idx="8">
                  <c:v>0.90373515258174497</c:v>
                </c:pt>
                <c:pt idx="9">
                  <c:v>0.923128097313062</c:v>
                </c:pt>
                <c:pt idx="10">
                  <c:v>1.1186756303535501</c:v>
                </c:pt>
                <c:pt idx="11">
                  <c:v>0.99119776485351596</c:v>
                </c:pt>
                <c:pt idx="12">
                  <c:v>0.92971158225880501</c:v>
                </c:pt>
                <c:pt idx="13">
                  <c:v>0.81683353005424897</c:v>
                </c:pt>
                <c:pt idx="14">
                  <c:v>0.74920073213749205</c:v>
                </c:pt>
                <c:pt idx="15">
                  <c:v>1.0324858471318901</c:v>
                </c:pt>
                <c:pt idx="16">
                  <c:v>0.82996498870282698</c:v>
                </c:pt>
                <c:pt idx="17">
                  <c:v>0.86180329537355405</c:v>
                </c:pt>
                <c:pt idx="18">
                  <c:v>0.75407147466893898</c:v>
                </c:pt>
                <c:pt idx="19">
                  <c:v>0.54029830139353596</c:v>
                </c:pt>
                <c:pt idx="20">
                  <c:v>1.25791913380805</c:v>
                </c:pt>
                <c:pt idx="21">
                  <c:v>0.68292625901418502</c:v>
                </c:pt>
                <c:pt idx="22">
                  <c:v>0.59695646592426699</c:v>
                </c:pt>
                <c:pt idx="23">
                  <c:v>0.58954453097349402</c:v>
                </c:pt>
                <c:pt idx="24">
                  <c:v>1.3163829769444799</c:v>
                </c:pt>
                <c:pt idx="25">
                  <c:v>0.55729142996124703</c:v>
                </c:pt>
                <c:pt idx="26">
                  <c:v>0.75858881302937697</c:v>
                </c:pt>
                <c:pt idx="27">
                  <c:v>0.58965736702524196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42-4FFB-9488-7A0605793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6168"/>
        <c:axId val="699730480"/>
      </c:scatterChart>
      <c:valAx>
        <c:axId val="69972616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0480"/>
        <c:crosses val="autoZero"/>
        <c:crossBetween val="midCat"/>
        <c:majorUnit val="3"/>
        <c:minorUnit val="1"/>
      </c:valAx>
      <c:valAx>
        <c:axId val="699730480"/>
        <c:scaling>
          <c:orientation val="minMax"/>
          <c:max val="1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6168"/>
        <c:crosses val="autoZero"/>
        <c:crossBetween val="midCat"/>
        <c:majorUnit val="0.3000000000000000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Grote Bonte Specht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94B-481C-A71A-E7248DEC5C20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94B-481C-A71A-E7248DEC5C20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reproductie!$E$3:$AF$3</c:f>
              <c:numCache>
                <c:formatCode>0.00</c:formatCode>
                <c:ptCount val="28"/>
                <c:pt idx="2">
                  <c:v>1.6917292435404001</c:v>
                </c:pt>
                <c:pt idx="3">
                  <c:v>2.1756700443550598</c:v>
                </c:pt>
                <c:pt idx="4">
                  <c:v>1.6450554936013799</c:v>
                </c:pt>
                <c:pt idx="5">
                  <c:v>3.0546470750511001</c:v>
                </c:pt>
                <c:pt idx="6">
                  <c:v>2.7704786581497198</c:v>
                </c:pt>
                <c:pt idx="7">
                  <c:v>2.0023098968092601</c:v>
                </c:pt>
                <c:pt idx="8">
                  <c:v>2.1119631005413599</c:v>
                </c:pt>
                <c:pt idx="9">
                  <c:v>4.9139109389276996</c:v>
                </c:pt>
                <c:pt idx="10">
                  <c:v>5.5860435888280797</c:v>
                </c:pt>
                <c:pt idx="11">
                  <c:v>3.7377688932106801</c:v>
                </c:pt>
                <c:pt idx="12">
                  <c:v>1.2104221976190701</c:v>
                </c:pt>
                <c:pt idx="13">
                  <c:v>3.7901594468898501</c:v>
                </c:pt>
                <c:pt idx="14">
                  <c:v>2.7071816796678401</c:v>
                </c:pt>
                <c:pt idx="15">
                  <c:v>2.7481051944703099</c:v>
                </c:pt>
                <c:pt idx="16">
                  <c:v>3.48417451797404</c:v>
                </c:pt>
                <c:pt idx="17">
                  <c:v>4.1081209782051298</c:v>
                </c:pt>
                <c:pt idx="18">
                  <c:v>4.0102005967211696</c:v>
                </c:pt>
                <c:pt idx="19">
                  <c:v>3.7781451904360099</c:v>
                </c:pt>
                <c:pt idx="20">
                  <c:v>3.14179230978386</c:v>
                </c:pt>
                <c:pt idx="21">
                  <c:v>4.7805697768325803</c:v>
                </c:pt>
                <c:pt idx="22">
                  <c:v>4.0399784246880603</c:v>
                </c:pt>
                <c:pt idx="23">
                  <c:v>5.4196842736071602</c:v>
                </c:pt>
                <c:pt idx="24">
                  <c:v>3.1113606248575398</c:v>
                </c:pt>
                <c:pt idx="25">
                  <c:v>5.7286333130159397</c:v>
                </c:pt>
                <c:pt idx="26">
                  <c:v>5.1358679433688703</c:v>
                </c:pt>
                <c:pt idx="27">
                  <c:v>5.3000059647946696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4B-481C-A71A-E7248DEC5C20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reproductie!$E$4:$AF$4</c:f>
              <c:numCache>
                <c:formatCode>0.00</c:formatCode>
                <c:ptCount val="28"/>
                <c:pt idx="2">
                  <c:v>0.50652816824959401</c:v>
                </c:pt>
                <c:pt idx="3">
                  <c:v>0.60386981449180999</c:v>
                </c:pt>
                <c:pt idx="4">
                  <c:v>0.341321217552082</c:v>
                </c:pt>
                <c:pt idx="5">
                  <c:v>0.95189481895769401</c:v>
                </c:pt>
                <c:pt idx="6">
                  <c:v>0.733553946420195</c:v>
                </c:pt>
                <c:pt idx="7">
                  <c:v>0.59495248023932201</c:v>
                </c:pt>
                <c:pt idx="8">
                  <c:v>0.535122296192302</c:v>
                </c:pt>
                <c:pt idx="9">
                  <c:v>1.4826118346813699</c:v>
                </c:pt>
                <c:pt idx="10">
                  <c:v>1.6453046923707699</c:v>
                </c:pt>
                <c:pt idx="11">
                  <c:v>1.12397743190609</c:v>
                </c:pt>
                <c:pt idx="12">
                  <c:v>0.31296730450375398</c:v>
                </c:pt>
                <c:pt idx="13">
                  <c:v>1.25467248015716</c:v>
                </c:pt>
                <c:pt idx="14">
                  <c:v>0.83802102382639099</c:v>
                </c:pt>
                <c:pt idx="15">
                  <c:v>0.88998139924155795</c:v>
                </c:pt>
                <c:pt idx="16">
                  <c:v>1.1231248978676101</c:v>
                </c:pt>
                <c:pt idx="17">
                  <c:v>1.3928651293260901</c:v>
                </c:pt>
                <c:pt idx="18">
                  <c:v>1.3376342835341399</c:v>
                </c:pt>
                <c:pt idx="19">
                  <c:v>1.2919051344288099</c:v>
                </c:pt>
                <c:pt idx="20">
                  <c:v>1.0684303538429101</c:v>
                </c:pt>
                <c:pt idx="21">
                  <c:v>1.66294228018503</c:v>
                </c:pt>
                <c:pt idx="22">
                  <c:v>1.3583835218453699</c:v>
                </c:pt>
                <c:pt idx="23">
                  <c:v>1.905627020139</c:v>
                </c:pt>
                <c:pt idx="24">
                  <c:v>1.0468279484729299</c:v>
                </c:pt>
                <c:pt idx="25">
                  <c:v>1.9636348310479499</c:v>
                </c:pt>
                <c:pt idx="26">
                  <c:v>1.76962703912196</c:v>
                </c:pt>
                <c:pt idx="27">
                  <c:v>1.8035934171480299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4B-481C-A71A-E7248DEC5C20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reproductie!$E$5:$AF$5</c:f>
              <c:numCache>
                <c:formatCode>0.0</c:formatCode>
                <c:ptCount val="28"/>
                <c:pt idx="2">
                  <c:v>6.2484756654615197</c:v>
                </c:pt>
                <c:pt idx="3">
                  <c:v>8.6592376407373308</c:v>
                </c:pt>
                <c:pt idx="4">
                  <c:v>8.0034358005286901</c:v>
                </c:pt>
                <c:pt idx="5">
                  <c:v>11.1375967720258</c:v>
                </c:pt>
                <c:pt idx="6">
                  <c:v>11.4841762966715</c:v>
                </c:pt>
                <c:pt idx="7">
                  <c:v>7.4887928938185899</c:v>
                </c:pt>
                <c:pt idx="8">
                  <c:v>8.9041915406959102</c:v>
                </c:pt>
                <c:pt idx="9">
                  <c:v>18.4171242268004</c:v>
                </c:pt>
                <c:pt idx="10">
                  <c:v>21.802041074606699</c:v>
                </c:pt>
                <c:pt idx="11">
                  <c:v>13.984577005115099</c:v>
                </c:pt>
                <c:pt idx="12">
                  <c:v>4.9375830374922298</c:v>
                </c:pt>
                <c:pt idx="13">
                  <c:v>13.1442777666733</c:v>
                </c:pt>
                <c:pt idx="14">
                  <c:v>9.8750662169248091</c:v>
                </c:pt>
                <c:pt idx="15">
                  <c:v>9.7153910575131199</c:v>
                </c:pt>
                <c:pt idx="16">
                  <c:v>12.3311737452094</c:v>
                </c:pt>
                <c:pt idx="17">
                  <c:v>14.0295642687833</c:v>
                </c:pt>
                <c:pt idx="18">
                  <c:v>13.8619228918565</c:v>
                </c:pt>
                <c:pt idx="19">
                  <c:v>12.7953146370804</c:v>
                </c:pt>
                <c:pt idx="20">
                  <c:v>10.671028073840599</c:v>
                </c:pt>
                <c:pt idx="21">
                  <c:v>16.0315456975665</c:v>
                </c:pt>
                <c:pt idx="22">
                  <c:v>13.863269459124099</c:v>
                </c:pt>
                <c:pt idx="23">
                  <c:v>17.9880778581601</c:v>
                </c:pt>
                <c:pt idx="24">
                  <c:v>10.6563827086354</c:v>
                </c:pt>
                <c:pt idx="25">
                  <c:v>19.362676318180998</c:v>
                </c:pt>
                <c:pt idx="26">
                  <c:v>17.279576127062999</c:v>
                </c:pt>
                <c:pt idx="27">
                  <c:v>18.027671398733101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4B-481C-A71A-E7248DEC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8920"/>
        <c:axId val="699708136"/>
      </c:scatterChart>
      <c:valAx>
        <c:axId val="69970892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8136"/>
        <c:crosses val="autoZero"/>
        <c:crossBetween val="midCat"/>
        <c:majorUnit val="3"/>
        <c:minorUnit val="1"/>
      </c:valAx>
      <c:valAx>
        <c:axId val="699708136"/>
        <c:scaling>
          <c:orientation val="minMax"/>
          <c:max val="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8920"/>
        <c:crosses val="autoZero"/>
        <c:crossBetween val="midCat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Zanglijster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ED2-4F18-B6BD-32157AA5BD69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ad'!$E$21:$AE$21</c:f>
              <c:numCache>
                <c:formatCode>0.00</c:formatCode>
                <c:ptCount val="27"/>
                <c:pt idx="1">
                  <c:v>0.41306470000000001</c:v>
                </c:pt>
                <c:pt idx="2">
                  <c:v>0.4323746</c:v>
                </c:pt>
                <c:pt idx="3">
                  <c:v>0.56483289999999997</c:v>
                </c:pt>
                <c:pt idx="4">
                  <c:v>0.58937200000000001</c:v>
                </c:pt>
                <c:pt idx="5">
                  <c:v>0.44711909999999999</c:v>
                </c:pt>
                <c:pt idx="6">
                  <c:v>0.2571927</c:v>
                </c:pt>
                <c:pt idx="7">
                  <c:v>0.54992819999999998</c:v>
                </c:pt>
                <c:pt idx="8">
                  <c:v>0.32518380000000002</c:v>
                </c:pt>
                <c:pt idx="9">
                  <c:v>0.49361070000000001</c:v>
                </c:pt>
                <c:pt idx="10">
                  <c:v>0.45604139999999999</c:v>
                </c:pt>
                <c:pt idx="11">
                  <c:v>0.30980400000000002</c:v>
                </c:pt>
                <c:pt idx="12">
                  <c:v>0.52945699999999996</c:v>
                </c:pt>
                <c:pt idx="13">
                  <c:v>0.55811789999999994</c:v>
                </c:pt>
                <c:pt idx="14">
                  <c:v>0.26031749999999998</c:v>
                </c:pt>
                <c:pt idx="15">
                  <c:v>0.2896996</c:v>
                </c:pt>
                <c:pt idx="16">
                  <c:v>0.59503360000000005</c:v>
                </c:pt>
                <c:pt idx="17">
                  <c:v>0.47163929999999998</c:v>
                </c:pt>
                <c:pt idx="18">
                  <c:v>0.4800682</c:v>
                </c:pt>
                <c:pt idx="19">
                  <c:v>0.26691799999999999</c:v>
                </c:pt>
                <c:pt idx="20">
                  <c:v>0.66445929999999997</c:v>
                </c:pt>
                <c:pt idx="21">
                  <c:v>0.38325579999999998</c:v>
                </c:pt>
                <c:pt idx="22">
                  <c:v>0.50451990000000002</c:v>
                </c:pt>
                <c:pt idx="23">
                  <c:v>0.34485450000000001</c:v>
                </c:pt>
                <c:pt idx="24">
                  <c:v>0.54096860000000002</c:v>
                </c:pt>
                <c:pt idx="25">
                  <c:v>0.27899950000000001</c:v>
                </c:pt>
                <c:pt idx="26">
                  <c:v>0.29253950000000001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D2-4F18-B6BD-32157AA5BD6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ad'!$E$22:$AE$22</c:f>
              <c:numCache>
                <c:formatCode>0.00</c:formatCode>
                <c:ptCount val="27"/>
                <c:pt idx="1">
                  <c:v>0.1207076</c:v>
                </c:pt>
                <c:pt idx="2">
                  <c:v>0.1943619</c:v>
                </c:pt>
                <c:pt idx="3">
                  <c:v>0.26971089999999998</c:v>
                </c:pt>
                <c:pt idx="4">
                  <c:v>0.31289410000000001</c:v>
                </c:pt>
                <c:pt idx="5">
                  <c:v>0.24949879999999999</c:v>
                </c:pt>
                <c:pt idx="6">
                  <c:v>0.13210569999999999</c:v>
                </c:pt>
                <c:pt idx="7">
                  <c:v>0.28657949999999999</c:v>
                </c:pt>
                <c:pt idx="8">
                  <c:v>0.17977000000000001</c:v>
                </c:pt>
                <c:pt idx="9">
                  <c:v>0.28817999999999999</c:v>
                </c:pt>
                <c:pt idx="10">
                  <c:v>0.25786720000000002</c:v>
                </c:pt>
                <c:pt idx="11">
                  <c:v>0.17452989999999999</c:v>
                </c:pt>
                <c:pt idx="12">
                  <c:v>0.33077849999999998</c:v>
                </c:pt>
                <c:pt idx="13">
                  <c:v>0.35022619999999999</c:v>
                </c:pt>
                <c:pt idx="14">
                  <c:v>0.15007870000000001</c:v>
                </c:pt>
                <c:pt idx="15">
                  <c:v>0.1593608</c:v>
                </c:pt>
                <c:pt idx="16">
                  <c:v>0.34689330000000002</c:v>
                </c:pt>
                <c:pt idx="17">
                  <c:v>0.29104980000000003</c:v>
                </c:pt>
                <c:pt idx="18">
                  <c:v>0.28988439999999999</c:v>
                </c:pt>
                <c:pt idx="19">
                  <c:v>0.16336619999999999</c:v>
                </c:pt>
                <c:pt idx="20">
                  <c:v>0.41549160000000002</c:v>
                </c:pt>
                <c:pt idx="21">
                  <c:v>0.25238690000000003</c:v>
                </c:pt>
                <c:pt idx="22">
                  <c:v>0.3380687</c:v>
                </c:pt>
                <c:pt idx="23">
                  <c:v>0.22244900000000001</c:v>
                </c:pt>
                <c:pt idx="24">
                  <c:v>0.32955679999999998</c:v>
                </c:pt>
                <c:pt idx="25">
                  <c:v>0.16675019999999999</c:v>
                </c:pt>
                <c:pt idx="26">
                  <c:v>0.1593465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D2-4F18-B6BD-32157AA5BD6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ad'!$E$23:$AE$23</c:f>
              <c:numCache>
                <c:formatCode>0.00</c:formatCode>
                <c:ptCount val="27"/>
                <c:pt idx="1">
                  <c:v>0.78298129999999999</c:v>
                </c:pt>
                <c:pt idx="2">
                  <c:v>0.70631920000000004</c:v>
                </c:pt>
                <c:pt idx="3">
                  <c:v>0.82019799999999998</c:v>
                </c:pt>
                <c:pt idx="4">
                  <c:v>0.81896679999999999</c:v>
                </c:pt>
                <c:pt idx="5">
                  <c:v>0.66299090000000005</c:v>
                </c:pt>
                <c:pt idx="6">
                  <c:v>0.44059310000000002</c:v>
                </c:pt>
                <c:pt idx="7">
                  <c:v>0.78798409999999997</c:v>
                </c:pt>
                <c:pt idx="8">
                  <c:v>0.5144476</c:v>
                </c:pt>
                <c:pt idx="9">
                  <c:v>0.70122169999999995</c:v>
                </c:pt>
                <c:pt idx="10">
                  <c:v>0.66918580000000005</c:v>
                </c:pt>
                <c:pt idx="11">
                  <c:v>0.48794860000000001</c:v>
                </c:pt>
                <c:pt idx="12">
                  <c:v>0.71921990000000002</c:v>
                </c:pt>
                <c:pt idx="13">
                  <c:v>0.7474577</c:v>
                </c:pt>
                <c:pt idx="14">
                  <c:v>0.41225430000000002</c:v>
                </c:pt>
                <c:pt idx="15">
                  <c:v>0.46737279999999998</c:v>
                </c:pt>
                <c:pt idx="16">
                  <c:v>0.80255670000000001</c:v>
                </c:pt>
                <c:pt idx="17">
                  <c:v>0.65997030000000001</c:v>
                </c:pt>
                <c:pt idx="18">
                  <c:v>0.67620950000000002</c:v>
                </c:pt>
                <c:pt idx="19">
                  <c:v>0.40438200000000002</c:v>
                </c:pt>
                <c:pt idx="20">
                  <c:v>0.84654680000000004</c:v>
                </c:pt>
                <c:pt idx="21">
                  <c:v>0.53355419999999998</c:v>
                </c:pt>
                <c:pt idx="22">
                  <c:v>0.66997510000000005</c:v>
                </c:pt>
                <c:pt idx="23">
                  <c:v>0.49199609999999999</c:v>
                </c:pt>
                <c:pt idx="24">
                  <c:v>0.73859439999999998</c:v>
                </c:pt>
                <c:pt idx="25">
                  <c:v>0.42799809999999999</c:v>
                </c:pt>
                <c:pt idx="26">
                  <c:v>0.47425650000000003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D2-4F18-B6BD-32157AA5B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37144"/>
        <c:axId val="699728128"/>
      </c:scatterChart>
      <c:valAx>
        <c:axId val="69973714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8128"/>
        <c:crosses val="autoZero"/>
        <c:crossBetween val="midCat"/>
        <c:majorUnit val="3"/>
        <c:minorUnit val="1"/>
      </c:valAx>
      <c:valAx>
        <c:axId val="69972812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714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Zanglijster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F1D-4EF7-A4F2-E31625D44995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F1D-4EF7-A4F2-E31625D44995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juv'!$E$21:$AE$21</c:f>
              <c:numCache>
                <c:formatCode>0.00</c:formatCode>
                <c:ptCount val="27"/>
                <c:pt idx="0">
                  <c:v>0.29041549999999999</c:v>
                </c:pt>
                <c:pt idx="1">
                  <c:v>9.0935500000000002E-2</c:v>
                </c:pt>
                <c:pt idx="3">
                  <c:v>8.0975699999999998E-2</c:v>
                </c:pt>
                <c:pt idx="4">
                  <c:v>0.12504029999999999</c:v>
                </c:pt>
                <c:pt idx="5">
                  <c:v>5.7593199999999997E-2</c:v>
                </c:pt>
                <c:pt idx="6">
                  <c:v>0.15278269999999999</c:v>
                </c:pt>
                <c:pt idx="8">
                  <c:v>0.16870979999999999</c:v>
                </c:pt>
                <c:pt idx="10">
                  <c:v>6.6988800000000001E-2</c:v>
                </c:pt>
                <c:pt idx="11">
                  <c:v>0.28363329999999998</c:v>
                </c:pt>
                <c:pt idx="12">
                  <c:v>0.10255110000000001</c:v>
                </c:pt>
                <c:pt idx="13">
                  <c:v>6.5403699999999995E-2</c:v>
                </c:pt>
                <c:pt idx="14">
                  <c:v>0.1458526</c:v>
                </c:pt>
                <c:pt idx="15">
                  <c:v>8.9736399999999994E-2</c:v>
                </c:pt>
                <c:pt idx="16">
                  <c:v>0.21993670000000001</c:v>
                </c:pt>
                <c:pt idx="17">
                  <c:v>6.2530500000000003E-2</c:v>
                </c:pt>
                <c:pt idx="18">
                  <c:v>0.2484133</c:v>
                </c:pt>
                <c:pt idx="19">
                  <c:v>0.12692030000000001</c:v>
                </c:pt>
                <c:pt idx="20">
                  <c:v>0.19262389999999999</c:v>
                </c:pt>
                <c:pt idx="21">
                  <c:v>0.14807909999999999</c:v>
                </c:pt>
                <c:pt idx="22">
                  <c:v>0.16129740000000001</c:v>
                </c:pt>
                <c:pt idx="24">
                  <c:v>9.7459299999999999E-2</c:v>
                </c:pt>
                <c:pt idx="25">
                  <c:v>0.1497918</c:v>
                </c:pt>
                <c:pt idx="26">
                  <c:v>0.21875929999999999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1D-4EF7-A4F2-E31625D44995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juv'!$E$22:$AE$22</c:f>
              <c:numCache>
                <c:formatCode>0.00</c:formatCode>
                <c:ptCount val="27"/>
                <c:pt idx="0">
                  <c:v>2.82016E-2</c:v>
                </c:pt>
                <c:pt idx="1">
                  <c:v>1.1560300000000001E-2</c:v>
                </c:pt>
                <c:pt idx="3">
                  <c:v>1.8877600000000001E-2</c:v>
                </c:pt>
                <c:pt idx="4">
                  <c:v>2.8396899999999999E-2</c:v>
                </c:pt>
                <c:pt idx="5">
                  <c:v>1.3478E-2</c:v>
                </c:pt>
                <c:pt idx="6">
                  <c:v>6.25584E-2</c:v>
                </c:pt>
                <c:pt idx="8">
                  <c:v>6.3980999999999996E-2</c:v>
                </c:pt>
                <c:pt idx="10">
                  <c:v>1.5642799999999998E-2</c:v>
                </c:pt>
                <c:pt idx="11">
                  <c:v>0.14052519999999999</c:v>
                </c:pt>
                <c:pt idx="12">
                  <c:v>3.5766399999999997E-2</c:v>
                </c:pt>
                <c:pt idx="13">
                  <c:v>1.52511E-2</c:v>
                </c:pt>
                <c:pt idx="14">
                  <c:v>4.9699399999999998E-2</c:v>
                </c:pt>
                <c:pt idx="15">
                  <c:v>2.7087099999999999E-2</c:v>
                </c:pt>
                <c:pt idx="16">
                  <c:v>9.4914700000000005E-2</c:v>
                </c:pt>
                <c:pt idx="17">
                  <c:v>1.4696300000000001E-2</c:v>
                </c:pt>
                <c:pt idx="18">
                  <c:v>0.1107525</c:v>
                </c:pt>
                <c:pt idx="19">
                  <c:v>4.4385500000000001E-2</c:v>
                </c:pt>
                <c:pt idx="20">
                  <c:v>9.8390500000000006E-2</c:v>
                </c:pt>
                <c:pt idx="21">
                  <c:v>5.6855099999999999E-2</c:v>
                </c:pt>
                <c:pt idx="22">
                  <c:v>6.6088800000000003E-2</c:v>
                </c:pt>
                <c:pt idx="24">
                  <c:v>3.3723099999999999E-2</c:v>
                </c:pt>
                <c:pt idx="25">
                  <c:v>5.6348299999999997E-2</c:v>
                </c:pt>
                <c:pt idx="26">
                  <c:v>9.1264300000000007E-2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1D-4EF7-A4F2-E31625D44995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juv'!$E$23:$AE$23</c:f>
              <c:numCache>
                <c:formatCode>0.00</c:formatCode>
                <c:ptCount val="27"/>
                <c:pt idx="0">
                  <c:v>0.85233530000000002</c:v>
                </c:pt>
                <c:pt idx="1">
                  <c:v>0.46108320000000003</c:v>
                </c:pt>
                <c:pt idx="3">
                  <c:v>0.28748950000000001</c:v>
                </c:pt>
                <c:pt idx="4">
                  <c:v>0.41134270000000001</c:v>
                </c:pt>
                <c:pt idx="5">
                  <c:v>0.21468039999999999</c:v>
                </c:pt>
                <c:pt idx="6">
                  <c:v>0.32765119999999998</c:v>
                </c:pt>
                <c:pt idx="8">
                  <c:v>0.37600299999999998</c:v>
                </c:pt>
                <c:pt idx="10">
                  <c:v>0.2449366</c:v>
                </c:pt>
                <c:pt idx="11">
                  <c:v>0.48948039999999998</c:v>
                </c:pt>
                <c:pt idx="12">
                  <c:v>0.2603666</c:v>
                </c:pt>
                <c:pt idx="13">
                  <c:v>0.24024480000000001</c:v>
                </c:pt>
                <c:pt idx="14">
                  <c:v>0.3579601</c:v>
                </c:pt>
                <c:pt idx="15">
                  <c:v>0.25874950000000002</c:v>
                </c:pt>
                <c:pt idx="16">
                  <c:v>0.43118430000000002</c:v>
                </c:pt>
                <c:pt idx="17">
                  <c:v>0.22975329999999999</c:v>
                </c:pt>
                <c:pt idx="18">
                  <c:v>0.46727000000000002</c:v>
                </c:pt>
                <c:pt idx="19">
                  <c:v>0.31270720000000002</c:v>
                </c:pt>
                <c:pt idx="20">
                  <c:v>0.34279510000000002</c:v>
                </c:pt>
                <c:pt idx="21">
                  <c:v>0.33385939999999997</c:v>
                </c:pt>
                <c:pt idx="22">
                  <c:v>0.34325309999999998</c:v>
                </c:pt>
                <c:pt idx="24">
                  <c:v>0.25043579999999999</c:v>
                </c:pt>
                <c:pt idx="25">
                  <c:v>0.34202909999999997</c:v>
                </c:pt>
                <c:pt idx="26">
                  <c:v>0.43843189999999999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F1D-4EF7-A4F2-E31625D44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8912"/>
        <c:axId val="699729304"/>
      </c:scatterChart>
      <c:valAx>
        <c:axId val="69972891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9304"/>
        <c:crosses val="autoZero"/>
        <c:crossBetween val="midCat"/>
        <c:majorUnit val="3"/>
        <c:minorUnit val="1"/>
      </c:valAx>
      <c:valAx>
        <c:axId val="699729304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891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Rietzanger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F87-4CFE-BCC3-5633815B0FC9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F87-4CFE-BCC3-5633815B0FC9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reproductie!$E$24:$AF$24</c:f>
              <c:numCache>
                <c:formatCode>0.00</c:formatCode>
                <c:ptCount val="28"/>
                <c:pt idx="0">
                  <c:v>3.0964935755029699</c:v>
                </c:pt>
                <c:pt idx="1">
                  <c:v>2.9171368375951698</c:v>
                </c:pt>
                <c:pt idx="2">
                  <c:v>1.3484514111513699</c:v>
                </c:pt>
                <c:pt idx="3">
                  <c:v>1.66173387697985</c:v>
                </c:pt>
                <c:pt idx="4">
                  <c:v>2.3435234900321702</c:v>
                </c:pt>
                <c:pt idx="5">
                  <c:v>1.6925365928295899</c:v>
                </c:pt>
                <c:pt idx="6">
                  <c:v>1.7113711159301901</c:v>
                </c:pt>
                <c:pt idx="7">
                  <c:v>1.8407446102873299</c:v>
                </c:pt>
                <c:pt idx="8">
                  <c:v>2.3932761054517702</c:v>
                </c:pt>
                <c:pt idx="9">
                  <c:v>2.2654951355525501</c:v>
                </c:pt>
                <c:pt idx="10">
                  <c:v>2.2223744982487799</c:v>
                </c:pt>
                <c:pt idx="11">
                  <c:v>1.71683589000119</c:v>
                </c:pt>
                <c:pt idx="12">
                  <c:v>1.6754140098750301</c:v>
                </c:pt>
                <c:pt idx="13">
                  <c:v>1.86114048348595</c:v>
                </c:pt>
                <c:pt idx="14">
                  <c:v>2.4405185397901299</c:v>
                </c:pt>
                <c:pt idx="15">
                  <c:v>2.4116487256365402</c:v>
                </c:pt>
                <c:pt idx="16">
                  <c:v>1.59798249726119</c:v>
                </c:pt>
                <c:pt idx="17">
                  <c:v>1.70275785158882</c:v>
                </c:pt>
                <c:pt idx="18">
                  <c:v>1.8442362818748399</c:v>
                </c:pt>
                <c:pt idx="19">
                  <c:v>1.47687242800175</c:v>
                </c:pt>
                <c:pt idx="20">
                  <c:v>2.0648067903479901</c:v>
                </c:pt>
                <c:pt idx="21">
                  <c:v>1.79162967959886</c:v>
                </c:pt>
                <c:pt idx="22">
                  <c:v>1.71014762740955</c:v>
                </c:pt>
                <c:pt idx="23">
                  <c:v>2.229669413076</c:v>
                </c:pt>
                <c:pt idx="24">
                  <c:v>2.2382872903725901</c:v>
                </c:pt>
                <c:pt idx="25">
                  <c:v>2.1528534526488801</c:v>
                </c:pt>
                <c:pt idx="26">
                  <c:v>1.1604661249271599</c:v>
                </c:pt>
                <c:pt idx="27">
                  <c:v>1.2592514895737099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87-4CFE-BCC3-5633815B0FC9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reproductie!$E$25:$AF$25</c:f>
              <c:numCache>
                <c:formatCode>0.00</c:formatCode>
                <c:ptCount val="28"/>
                <c:pt idx="0">
                  <c:v>1.88604867332077</c:v>
                </c:pt>
                <c:pt idx="1">
                  <c:v>1.9856317436624</c:v>
                </c:pt>
                <c:pt idx="2">
                  <c:v>1.0210367248567001</c:v>
                </c:pt>
                <c:pt idx="3">
                  <c:v>1.18621024953996</c:v>
                </c:pt>
                <c:pt idx="4">
                  <c:v>1.67187206646806</c:v>
                </c:pt>
                <c:pt idx="5">
                  <c:v>1.28958117673985</c:v>
                </c:pt>
                <c:pt idx="6">
                  <c:v>1.34235921491045</c:v>
                </c:pt>
                <c:pt idx="7">
                  <c:v>1.4179198458262801</c:v>
                </c:pt>
                <c:pt idx="8">
                  <c:v>1.84711109049319</c:v>
                </c:pt>
                <c:pt idx="9">
                  <c:v>1.7654226198356899</c:v>
                </c:pt>
                <c:pt idx="10">
                  <c:v>1.77339691038553</c:v>
                </c:pt>
                <c:pt idx="11">
                  <c:v>1.3057855816473001</c:v>
                </c:pt>
                <c:pt idx="12">
                  <c:v>1.2754807790649501</c:v>
                </c:pt>
                <c:pt idx="13">
                  <c:v>1.4079802458250901</c:v>
                </c:pt>
                <c:pt idx="14">
                  <c:v>1.90331858292881</c:v>
                </c:pt>
                <c:pt idx="15">
                  <c:v>1.90394236725941</c:v>
                </c:pt>
                <c:pt idx="16">
                  <c:v>1.28091406846885</c:v>
                </c:pt>
                <c:pt idx="17">
                  <c:v>1.38232676755238</c:v>
                </c:pt>
                <c:pt idx="18">
                  <c:v>1.43081884262217</c:v>
                </c:pt>
                <c:pt idx="19">
                  <c:v>1.1775716499578901</c:v>
                </c:pt>
                <c:pt idx="20">
                  <c:v>1.65250492236376</c:v>
                </c:pt>
                <c:pt idx="21">
                  <c:v>1.42508058201039</c:v>
                </c:pt>
                <c:pt idx="22">
                  <c:v>1.3730022941526501</c:v>
                </c:pt>
                <c:pt idx="23">
                  <c:v>1.8163769988729499</c:v>
                </c:pt>
                <c:pt idx="24">
                  <c:v>1.7800336047509899</c:v>
                </c:pt>
                <c:pt idx="25">
                  <c:v>1.73078249217318</c:v>
                </c:pt>
                <c:pt idx="26">
                  <c:v>0.94495417403431703</c:v>
                </c:pt>
                <c:pt idx="27">
                  <c:v>1.01372665472543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87-4CFE-BCC3-5633815B0FC9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reproductie!$E$26:$AF$26</c:f>
              <c:numCache>
                <c:formatCode>0.00</c:formatCode>
                <c:ptCount val="28"/>
                <c:pt idx="0">
                  <c:v>5.3157802032698296</c:v>
                </c:pt>
                <c:pt idx="1">
                  <c:v>4.3818234410603996</c:v>
                </c:pt>
                <c:pt idx="2">
                  <c:v>1.78812608413082</c:v>
                </c:pt>
                <c:pt idx="3">
                  <c:v>2.3485601001207401</c:v>
                </c:pt>
                <c:pt idx="4">
                  <c:v>3.3240511262021801</c:v>
                </c:pt>
                <c:pt idx="5">
                  <c:v>2.2309811796899002</c:v>
                </c:pt>
                <c:pt idx="6">
                  <c:v>2.1883844758067599</c:v>
                </c:pt>
                <c:pt idx="7">
                  <c:v>2.39925979115303</c:v>
                </c:pt>
                <c:pt idx="8">
                  <c:v>3.1145171180026101</c:v>
                </c:pt>
                <c:pt idx="9">
                  <c:v>2.9184402510584402</c:v>
                </c:pt>
                <c:pt idx="10">
                  <c:v>2.79447189493815</c:v>
                </c:pt>
                <c:pt idx="11">
                  <c:v>2.26437580428993</c:v>
                </c:pt>
                <c:pt idx="12">
                  <c:v>2.2105712437490399</c:v>
                </c:pt>
                <c:pt idx="13">
                  <c:v>2.4702111940636802</c:v>
                </c:pt>
                <c:pt idx="14">
                  <c:v>3.1424601243280099</c:v>
                </c:pt>
                <c:pt idx="15">
                  <c:v>3.0653146968317899</c:v>
                </c:pt>
                <c:pt idx="16">
                  <c:v>1.9972716875879</c:v>
                </c:pt>
                <c:pt idx="17">
                  <c:v>2.1018274394366601</c:v>
                </c:pt>
                <c:pt idx="18">
                  <c:v>2.3861442157455102</c:v>
                </c:pt>
                <c:pt idx="19">
                  <c:v>1.8563999188354701</c:v>
                </c:pt>
                <c:pt idx="20">
                  <c:v>2.5879100412893199</c:v>
                </c:pt>
                <c:pt idx="21">
                  <c:v>2.2592671158047901</c:v>
                </c:pt>
                <c:pt idx="22">
                  <c:v>2.1354341818689799</c:v>
                </c:pt>
                <c:pt idx="23">
                  <c:v>2.7449710746228302</c:v>
                </c:pt>
                <c:pt idx="24">
                  <c:v>2.8258418070787998</c:v>
                </c:pt>
                <c:pt idx="25">
                  <c:v>2.6866390434162399</c:v>
                </c:pt>
                <c:pt idx="26">
                  <c:v>1.4267042389679701</c:v>
                </c:pt>
                <c:pt idx="27">
                  <c:v>1.56644324194784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87-4CFE-BCC3-5633815B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8904"/>
        <c:axId val="699739104"/>
      </c:scatterChart>
      <c:valAx>
        <c:axId val="69974890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9104"/>
        <c:crosses val="autoZero"/>
        <c:crossBetween val="midCat"/>
        <c:majorUnit val="3"/>
        <c:minorUnit val="1"/>
      </c:valAx>
      <c:valAx>
        <c:axId val="699739104"/>
        <c:scaling>
          <c:orientation val="minMax"/>
          <c:max val="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8904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Rietzanger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CB3-4F8E-B862-0DBAFBBB2761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CB3-4F8E-B862-0DBAFBBB2761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ad'!$E$24:$AE$24</c:f>
              <c:numCache>
                <c:formatCode>0.00</c:formatCode>
                <c:ptCount val="27"/>
                <c:pt idx="0">
                  <c:v>8.4952600000000003E-2</c:v>
                </c:pt>
                <c:pt idx="1">
                  <c:v>0.1471112</c:v>
                </c:pt>
                <c:pt idx="2">
                  <c:v>0.31155040000000001</c:v>
                </c:pt>
                <c:pt idx="3">
                  <c:v>0.2103468</c:v>
                </c:pt>
                <c:pt idx="4">
                  <c:v>0.39578780000000002</c:v>
                </c:pt>
                <c:pt idx="5">
                  <c:v>0.46863080000000001</c:v>
                </c:pt>
                <c:pt idx="6">
                  <c:v>0.30667050000000001</c:v>
                </c:pt>
                <c:pt idx="7">
                  <c:v>0.339258</c:v>
                </c:pt>
                <c:pt idx="8">
                  <c:v>0.27557690000000001</c:v>
                </c:pt>
                <c:pt idx="9">
                  <c:v>0.37145260000000002</c:v>
                </c:pt>
                <c:pt idx="10">
                  <c:v>0.23797940000000001</c:v>
                </c:pt>
                <c:pt idx="11">
                  <c:v>0.45768019999999998</c:v>
                </c:pt>
                <c:pt idx="12">
                  <c:v>0.3005158</c:v>
                </c:pt>
                <c:pt idx="13">
                  <c:v>0.3502613</c:v>
                </c:pt>
                <c:pt idx="14">
                  <c:v>0.34203450000000002</c:v>
                </c:pt>
                <c:pt idx="15">
                  <c:v>0.39080930000000003</c:v>
                </c:pt>
                <c:pt idx="16">
                  <c:v>0.35888500000000001</c:v>
                </c:pt>
                <c:pt idx="17">
                  <c:v>0.1555581</c:v>
                </c:pt>
                <c:pt idx="18">
                  <c:v>0.3744228</c:v>
                </c:pt>
                <c:pt idx="19">
                  <c:v>0.294628</c:v>
                </c:pt>
                <c:pt idx="20">
                  <c:v>0.30799579999999999</c:v>
                </c:pt>
                <c:pt idx="21">
                  <c:v>0.39815679999999998</c:v>
                </c:pt>
                <c:pt idx="22">
                  <c:v>0.37662990000000002</c:v>
                </c:pt>
                <c:pt idx="23">
                  <c:v>0.22578139999999999</c:v>
                </c:pt>
                <c:pt idx="24">
                  <c:v>0.41330670000000003</c:v>
                </c:pt>
                <c:pt idx="25">
                  <c:v>0.42802679999999999</c:v>
                </c:pt>
                <c:pt idx="26">
                  <c:v>0.3050542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B3-4F8E-B862-0DBAFBBB2761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ad'!$E$25:$AE$25</c:f>
              <c:numCache>
                <c:formatCode>0.00</c:formatCode>
                <c:ptCount val="27"/>
                <c:pt idx="0">
                  <c:v>1.1074499999999999E-2</c:v>
                </c:pt>
                <c:pt idx="1">
                  <c:v>5.31622E-2</c:v>
                </c:pt>
                <c:pt idx="2">
                  <c:v>0.2003096</c:v>
                </c:pt>
                <c:pt idx="3">
                  <c:v>0.1186528</c:v>
                </c:pt>
                <c:pt idx="4">
                  <c:v>0.26515670000000002</c:v>
                </c:pt>
                <c:pt idx="5">
                  <c:v>0.34983989999999998</c:v>
                </c:pt>
                <c:pt idx="6">
                  <c:v>0.22987730000000001</c:v>
                </c:pt>
                <c:pt idx="7">
                  <c:v>0.25248730000000003</c:v>
                </c:pt>
                <c:pt idx="8">
                  <c:v>0.1982169</c:v>
                </c:pt>
                <c:pt idx="9">
                  <c:v>0.26736860000000001</c:v>
                </c:pt>
                <c:pt idx="10">
                  <c:v>0.1743035</c:v>
                </c:pt>
                <c:pt idx="11">
                  <c:v>0.33973370000000003</c:v>
                </c:pt>
                <c:pt idx="12">
                  <c:v>0.20750350000000001</c:v>
                </c:pt>
                <c:pt idx="13">
                  <c:v>0.2483225</c:v>
                </c:pt>
                <c:pt idx="14">
                  <c:v>0.25480229999999998</c:v>
                </c:pt>
                <c:pt idx="15">
                  <c:v>0.30311339999999998</c:v>
                </c:pt>
                <c:pt idx="16">
                  <c:v>0.27736860000000002</c:v>
                </c:pt>
                <c:pt idx="17">
                  <c:v>0.11268110000000001</c:v>
                </c:pt>
                <c:pt idx="18">
                  <c:v>0.28171449999999998</c:v>
                </c:pt>
                <c:pt idx="19">
                  <c:v>0.22584409999999999</c:v>
                </c:pt>
                <c:pt idx="20">
                  <c:v>0.23885670000000001</c:v>
                </c:pt>
                <c:pt idx="21">
                  <c:v>0.31416270000000002</c:v>
                </c:pt>
                <c:pt idx="22">
                  <c:v>0.29801299999999997</c:v>
                </c:pt>
                <c:pt idx="23">
                  <c:v>0.1698701</c:v>
                </c:pt>
                <c:pt idx="24">
                  <c:v>0.32245699999999999</c:v>
                </c:pt>
                <c:pt idx="25">
                  <c:v>0.3438271</c:v>
                </c:pt>
                <c:pt idx="26">
                  <c:v>0.24067839999999999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B3-4F8E-B862-0DBAFBBB2761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ad'!$E$26:$AE$26</c:f>
              <c:numCache>
                <c:formatCode>0.00</c:formatCode>
                <c:ptCount val="27"/>
                <c:pt idx="0">
                  <c:v>0.43492330000000001</c:v>
                </c:pt>
                <c:pt idx="1">
                  <c:v>0.34635490000000002</c:v>
                </c:pt>
                <c:pt idx="2">
                  <c:v>0.44981900000000002</c:v>
                </c:pt>
                <c:pt idx="3">
                  <c:v>0.34515109999999999</c:v>
                </c:pt>
                <c:pt idx="4">
                  <c:v>0.54320250000000003</c:v>
                </c:pt>
                <c:pt idx="5">
                  <c:v>0.59108660000000002</c:v>
                </c:pt>
                <c:pt idx="6">
                  <c:v>0.39592850000000002</c:v>
                </c:pt>
                <c:pt idx="7">
                  <c:v>0.43836160000000002</c:v>
                </c:pt>
                <c:pt idx="8">
                  <c:v>0.36922539999999998</c:v>
                </c:pt>
                <c:pt idx="9">
                  <c:v>0.48901030000000001</c:v>
                </c:pt>
                <c:pt idx="10">
                  <c:v>0.31601420000000002</c:v>
                </c:pt>
                <c:pt idx="11">
                  <c:v>0.58056920000000001</c:v>
                </c:pt>
                <c:pt idx="12">
                  <c:v>0.41346840000000001</c:v>
                </c:pt>
                <c:pt idx="13">
                  <c:v>0.4679933</c:v>
                </c:pt>
                <c:pt idx="14">
                  <c:v>0.44143979999999999</c:v>
                </c:pt>
                <c:pt idx="15">
                  <c:v>0.48617660000000001</c:v>
                </c:pt>
                <c:pt idx="16">
                  <c:v>0.44945770000000002</c:v>
                </c:pt>
                <c:pt idx="17">
                  <c:v>0.210873</c:v>
                </c:pt>
                <c:pt idx="18">
                  <c:v>0.47736410000000001</c:v>
                </c:pt>
                <c:pt idx="19">
                  <c:v>0.37423400000000001</c:v>
                </c:pt>
                <c:pt idx="20">
                  <c:v>0.38697290000000001</c:v>
                </c:pt>
                <c:pt idx="21">
                  <c:v>0.48860880000000001</c:v>
                </c:pt>
                <c:pt idx="22">
                  <c:v>0.46232719999999999</c:v>
                </c:pt>
                <c:pt idx="23">
                  <c:v>0.29358709999999999</c:v>
                </c:pt>
                <c:pt idx="24">
                  <c:v>0.51046800000000003</c:v>
                </c:pt>
                <c:pt idx="25">
                  <c:v>0.51661210000000002</c:v>
                </c:pt>
                <c:pt idx="26">
                  <c:v>0.37807540000000001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B3-4F8E-B862-0DBAFBBB2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8120"/>
        <c:axId val="699741064"/>
      </c:scatterChart>
      <c:valAx>
        <c:axId val="69974812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1064"/>
        <c:crosses val="autoZero"/>
        <c:crossBetween val="midCat"/>
        <c:majorUnit val="3"/>
        <c:minorUnit val="1"/>
      </c:valAx>
      <c:valAx>
        <c:axId val="69974106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812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Rietzanger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juv'!$E$24:$AE$24</c:f>
              <c:numCache>
                <c:formatCode>0.00</c:formatCode>
                <c:ptCount val="27"/>
                <c:pt idx="3">
                  <c:v>6.12662E-2</c:v>
                </c:pt>
                <c:pt idx="4">
                  <c:v>8.0898700000000004E-2</c:v>
                </c:pt>
                <c:pt idx="5">
                  <c:v>5.6189500000000003E-2</c:v>
                </c:pt>
                <c:pt idx="6">
                  <c:v>5.39566E-2</c:v>
                </c:pt>
                <c:pt idx="7">
                  <c:v>5.3208900000000003E-2</c:v>
                </c:pt>
                <c:pt idx="8">
                  <c:v>5.5988700000000002E-2</c:v>
                </c:pt>
                <c:pt idx="9">
                  <c:v>8.1591399999999994E-2</c:v>
                </c:pt>
                <c:pt idx="12">
                  <c:v>6.4189700000000002E-2</c:v>
                </c:pt>
                <c:pt idx="13">
                  <c:v>6.6876400000000003E-2</c:v>
                </c:pt>
                <c:pt idx="14">
                  <c:v>7.1537299999999998E-2</c:v>
                </c:pt>
                <c:pt idx="15">
                  <c:v>6.6415100000000005E-2</c:v>
                </c:pt>
                <c:pt idx="16">
                  <c:v>8.6322200000000002E-2</c:v>
                </c:pt>
                <c:pt idx="18">
                  <c:v>9.7745799999999994E-2</c:v>
                </c:pt>
                <c:pt idx="19">
                  <c:v>6.7852499999999996E-2</c:v>
                </c:pt>
                <c:pt idx="20">
                  <c:v>6.45173E-2</c:v>
                </c:pt>
                <c:pt idx="21">
                  <c:v>9.0598700000000004E-2</c:v>
                </c:pt>
                <c:pt idx="22">
                  <c:v>6.1272800000000002E-2</c:v>
                </c:pt>
                <c:pt idx="24">
                  <c:v>0.1059176</c:v>
                </c:pt>
                <c:pt idx="25">
                  <c:v>8.5117700000000004E-2</c:v>
                </c:pt>
                <c:pt idx="26">
                  <c:v>7.0422799999999994E-2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9E-4AF2-A617-A8C9F187599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juv'!$E$25:$AE$25</c:f>
              <c:numCache>
                <c:formatCode>0.00</c:formatCode>
                <c:ptCount val="27"/>
                <c:pt idx="3">
                  <c:v>3.2420400000000002E-2</c:v>
                </c:pt>
                <c:pt idx="4">
                  <c:v>5.0324899999999999E-2</c:v>
                </c:pt>
                <c:pt idx="5">
                  <c:v>3.3959299999999998E-2</c:v>
                </c:pt>
                <c:pt idx="6">
                  <c:v>3.4969899999999998E-2</c:v>
                </c:pt>
                <c:pt idx="7">
                  <c:v>3.2588399999999997E-2</c:v>
                </c:pt>
                <c:pt idx="8">
                  <c:v>3.5928399999999999E-2</c:v>
                </c:pt>
                <c:pt idx="9">
                  <c:v>5.4175099999999997E-2</c:v>
                </c:pt>
                <c:pt idx="12">
                  <c:v>3.8163799999999998E-2</c:v>
                </c:pt>
                <c:pt idx="13">
                  <c:v>4.0426900000000002E-2</c:v>
                </c:pt>
                <c:pt idx="14">
                  <c:v>4.8901E-2</c:v>
                </c:pt>
                <c:pt idx="15">
                  <c:v>4.5872200000000002E-2</c:v>
                </c:pt>
                <c:pt idx="16">
                  <c:v>6.0687400000000002E-2</c:v>
                </c:pt>
                <c:pt idx="18">
                  <c:v>6.7564799999999994E-2</c:v>
                </c:pt>
                <c:pt idx="19">
                  <c:v>4.5479499999999999E-2</c:v>
                </c:pt>
                <c:pt idx="20">
                  <c:v>4.5341100000000002E-2</c:v>
                </c:pt>
                <c:pt idx="21">
                  <c:v>6.4474000000000004E-2</c:v>
                </c:pt>
                <c:pt idx="22">
                  <c:v>4.0996100000000001E-2</c:v>
                </c:pt>
                <c:pt idx="24">
                  <c:v>7.9301999999999997E-2</c:v>
                </c:pt>
                <c:pt idx="25">
                  <c:v>6.2515399999999999E-2</c:v>
                </c:pt>
                <c:pt idx="26">
                  <c:v>4.7228300000000001E-2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9E-4AF2-A617-A8C9F187599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juv'!$E$26:$AE$26</c:f>
              <c:numCache>
                <c:formatCode>0.00</c:formatCode>
                <c:ptCount val="27"/>
                <c:pt idx="3">
                  <c:v>0.1127855</c:v>
                </c:pt>
                <c:pt idx="4">
                  <c:v>0.127552</c:v>
                </c:pt>
                <c:pt idx="5">
                  <c:v>9.1592199999999999E-2</c:v>
                </c:pt>
                <c:pt idx="6">
                  <c:v>8.2372100000000004E-2</c:v>
                </c:pt>
                <c:pt idx="7">
                  <c:v>8.5720900000000003E-2</c:v>
                </c:pt>
                <c:pt idx="8">
                  <c:v>8.6247299999999999E-2</c:v>
                </c:pt>
                <c:pt idx="9">
                  <c:v>0.1211057</c:v>
                </c:pt>
                <c:pt idx="12">
                  <c:v>0.1060079</c:v>
                </c:pt>
                <c:pt idx="13">
                  <c:v>0.1086707</c:v>
                </c:pt>
                <c:pt idx="14">
                  <c:v>0.10351150000000001</c:v>
                </c:pt>
                <c:pt idx="15">
                  <c:v>9.5239299999999999E-2</c:v>
                </c:pt>
                <c:pt idx="16">
                  <c:v>0.1213861</c:v>
                </c:pt>
                <c:pt idx="18">
                  <c:v>0.13939309999999999</c:v>
                </c:pt>
                <c:pt idx="19">
                  <c:v>0.1000775</c:v>
                </c:pt>
                <c:pt idx="20">
                  <c:v>9.1030399999999997E-2</c:v>
                </c:pt>
                <c:pt idx="21">
                  <c:v>0.12588460000000001</c:v>
                </c:pt>
                <c:pt idx="22">
                  <c:v>9.0630500000000003E-2</c:v>
                </c:pt>
                <c:pt idx="24">
                  <c:v>0.1401068</c:v>
                </c:pt>
                <c:pt idx="25">
                  <c:v>0.1148903</c:v>
                </c:pt>
                <c:pt idx="26">
                  <c:v>0.1037679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9E-4AF2-A617-A8C9F1875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1456"/>
        <c:axId val="699746160"/>
      </c:scatterChart>
      <c:valAx>
        <c:axId val="69974145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6160"/>
        <c:crosses val="autoZero"/>
        <c:crossBetween val="midCat"/>
        <c:majorUnit val="3"/>
        <c:minorUnit val="1"/>
      </c:valAx>
      <c:valAx>
        <c:axId val="69974616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145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Bosrietzanger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2F9-4432-9272-46E9906BB957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2F9-4432-9272-46E9906BB957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reproductie!$E$27:$AF$27</c:f>
              <c:numCache>
                <c:formatCode>0.00</c:formatCode>
                <c:ptCount val="28"/>
                <c:pt idx="0">
                  <c:v>0.71702102124227696</c:v>
                </c:pt>
                <c:pt idx="1">
                  <c:v>0.64843593232775598</c:v>
                </c:pt>
                <c:pt idx="2">
                  <c:v>0.30758591318545497</c:v>
                </c:pt>
                <c:pt idx="3">
                  <c:v>0.26569338528214498</c:v>
                </c:pt>
                <c:pt idx="4">
                  <c:v>0.409177377708767</c:v>
                </c:pt>
                <c:pt idx="5">
                  <c:v>0.57590248401529698</c:v>
                </c:pt>
                <c:pt idx="6">
                  <c:v>0.477401616519537</c:v>
                </c:pt>
                <c:pt idx="7">
                  <c:v>0.40502764304149502</c:v>
                </c:pt>
                <c:pt idx="8">
                  <c:v>0.56893411434890595</c:v>
                </c:pt>
                <c:pt idx="9">
                  <c:v>0.54138767800739596</c:v>
                </c:pt>
                <c:pt idx="10">
                  <c:v>0.56649015178787998</c:v>
                </c:pt>
                <c:pt idx="11">
                  <c:v>0.479861512701244</c:v>
                </c:pt>
                <c:pt idx="12">
                  <c:v>0.51441004830299997</c:v>
                </c:pt>
                <c:pt idx="13">
                  <c:v>0.38790826046020199</c:v>
                </c:pt>
                <c:pt idx="14">
                  <c:v>0.38710467895989398</c:v>
                </c:pt>
                <c:pt idx="15">
                  <c:v>0.52700159029128701</c:v>
                </c:pt>
                <c:pt idx="16">
                  <c:v>0.53641113700134702</c:v>
                </c:pt>
                <c:pt idx="17">
                  <c:v>0.27687896490948599</c:v>
                </c:pt>
                <c:pt idx="18">
                  <c:v>0.41537554981667402</c:v>
                </c:pt>
                <c:pt idx="19">
                  <c:v>0.51075558337125004</c:v>
                </c:pt>
                <c:pt idx="20">
                  <c:v>0.55265334020081902</c:v>
                </c:pt>
                <c:pt idx="21">
                  <c:v>0.50839393526049204</c:v>
                </c:pt>
                <c:pt idx="22">
                  <c:v>0.40188773125904498</c:v>
                </c:pt>
                <c:pt idx="23">
                  <c:v>0.36123445420753703</c:v>
                </c:pt>
                <c:pt idx="24">
                  <c:v>0.73580169937656903</c:v>
                </c:pt>
                <c:pt idx="25">
                  <c:v>0.445318542604276</c:v>
                </c:pt>
                <c:pt idx="26">
                  <c:v>0.44514381528818397</c:v>
                </c:pt>
                <c:pt idx="27">
                  <c:v>0.36938059783634403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F9-4432-9272-46E9906BB957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reproductie!$E$28:$AF$28</c:f>
              <c:numCache>
                <c:formatCode>0.00</c:formatCode>
                <c:ptCount val="28"/>
                <c:pt idx="0">
                  <c:v>0.40656193354536002</c:v>
                </c:pt>
                <c:pt idx="1">
                  <c:v>0.43010767123022697</c:v>
                </c:pt>
                <c:pt idx="2">
                  <c:v>0.20493812962836599</c:v>
                </c:pt>
                <c:pt idx="3">
                  <c:v>0.17611164449543201</c:v>
                </c:pt>
                <c:pt idx="4">
                  <c:v>0.275054209842095</c:v>
                </c:pt>
                <c:pt idx="5">
                  <c:v>0.40046938673719601</c:v>
                </c:pt>
                <c:pt idx="6">
                  <c:v>0.31962205108321501</c:v>
                </c:pt>
                <c:pt idx="7">
                  <c:v>0.27432987679569298</c:v>
                </c:pt>
                <c:pt idx="8">
                  <c:v>0.395239904729349</c:v>
                </c:pt>
                <c:pt idx="9">
                  <c:v>0.36925193325824202</c:v>
                </c:pt>
                <c:pt idx="10">
                  <c:v>0.38993787825777199</c:v>
                </c:pt>
                <c:pt idx="11">
                  <c:v>0.32851630736663501</c:v>
                </c:pt>
                <c:pt idx="12">
                  <c:v>0.35659054503694299</c:v>
                </c:pt>
                <c:pt idx="13">
                  <c:v>0.26164345750621498</c:v>
                </c:pt>
                <c:pt idx="14">
                  <c:v>0.26380405392981499</c:v>
                </c:pt>
                <c:pt idx="15">
                  <c:v>0.35676964670581601</c:v>
                </c:pt>
                <c:pt idx="16">
                  <c:v>0.36651430325362899</c:v>
                </c:pt>
                <c:pt idx="17">
                  <c:v>0.183886683374058</c:v>
                </c:pt>
                <c:pt idx="18">
                  <c:v>0.28113538846506197</c:v>
                </c:pt>
                <c:pt idx="19">
                  <c:v>0.35140807348452502</c:v>
                </c:pt>
                <c:pt idx="20">
                  <c:v>0.37942428202103001</c:v>
                </c:pt>
                <c:pt idx="21">
                  <c:v>0.35052815333388398</c:v>
                </c:pt>
                <c:pt idx="22">
                  <c:v>0.27504128781761999</c:v>
                </c:pt>
                <c:pt idx="23">
                  <c:v>0.24129693565457999</c:v>
                </c:pt>
                <c:pt idx="24">
                  <c:v>0.51633070185031904</c:v>
                </c:pt>
                <c:pt idx="25">
                  <c:v>0.305342323174631</c:v>
                </c:pt>
                <c:pt idx="26">
                  <c:v>0.31206123838422101</c:v>
                </c:pt>
                <c:pt idx="27">
                  <c:v>0.25366505595671801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F9-4432-9272-46E9906BB957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reproductie!$E$29:$AF$29</c:f>
              <c:numCache>
                <c:formatCode>0.00</c:formatCode>
                <c:ptCount val="28"/>
                <c:pt idx="0">
                  <c:v>1.2838704454197101</c:v>
                </c:pt>
                <c:pt idx="1">
                  <c:v>0.97463283332497297</c:v>
                </c:pt>
                <c:pt idx="2">
                  <c:v>0.458355056148888</c:v>
                </c:pt>
                <c:pt idx="3">
                  <c:v>0.39733052342526998</c:v>
                </c:pt>
                <c:pt idx="4">
                  <c:v>0.60508259510485096</c:v>
                </c:pt>
                <c:pt idx="5">
                  <c:v>0.82352759674588905</c:v>
                </c:pt>
                <c:pt idx="6">
                  <c:v>0.70890964752818897</c:v>
                </c:pt>
                <c:pt idx="7">
                  <c:v>0.59414260651690798</c:v>
                </c:pt>
                <c:pt idx="8">
                  <c:v>0.81427338501485202</c:v>
                </c:pt>
                <c:pt idx="9">
                  <c:v>0.78900785766588699</c:v>
                </c:pt>
                <c:pt idx="10">
                  <c:v>0.81771220221457097</c:v>
                </c:pt>
                <c:pt idx="11">
                  <c:v>0.69589159663760802</c:v>
                </c:pt>
                <c:pt idx="12">
                  <c:v>0.73717929469246901</c:v>
                </c:pt>
                <c:pt idx="13">
                  <c:v>0.57022856370962804</c:v>
                </c:pt>
                <c:pt idx="14">
                  <c:v>0.56341039847021401</c:v>
                </c:pt>
                <c:pt idx="15">
                  <c:v>0.773424666486906</c:v>
                </c:pt>
                <c:pt idx="16">
                  <c:v>0.78023165522317794</c:v>
                </c:pt>
                <c:pt idx="17">
                  <c:v>0.41252167347723701</c:v>
                </c:pt>
                <c:pt idx="18">
                  <c:v>0.60879787173122801</c:v>
                </c:pt>
                <c:pt idx="19">
                  <c:v>0.73730180042334204</c:v>
                </c:pt>
                <c:pt idx="20">
                  <c:v>0.79955509109178302</c:v>
                </c:pt>
                <c:pt idx="21">
                  <c:v>0.73231087357744595</c:v>
                </c:pt>
                <c:pt idx="22">
                  <c:v>0.58241716759152695</c:v>
                </c:pt>
                <c:pt idx="23">
                  <c:v>0.53573794465431201</c:v>
                </c:pt>
                <c:pt idx="24">
                  <c:v>1.0426603589987999</c:v>
                </c:pt>
                <c:pt idx="25">
                  <c:v>0.644501130784494</c:v>
                </c:pt>
                <c:pt idx="26">
                  <c:v>0.63018113547368304</c:v>
                </c:pt>
                <c:pt idx="27">
                  <c:v>0.53315384617479999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F9-4432-9272-46E9906BB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7728"/>
        <c:axId val="699747336"/>
      </c:scatterChart>
      <c:valAx>
        <c:axId val="69974772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7336"/>
        <c:crosses val="autoZero"/>
        <c:crossBetween val="midCat"/>
        <c:majorUnit val="3"/>
        <c:minorUnit val="1"/>
      </c:valAx>
      <c:valAx>
        <c:axId val="699747336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772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Bosrietzanger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D63-49F8-8B4C-AF78CABD2DD4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ad'!$E$27:$AE$27</c:f>
              <c:numCache>
                <c:formatCode>0.00</c:formatCode>
                <c:ptCount val="27"/>
                <c:pt idx="1">
                  <c:v>0.41477960000000003</c:v>
                </c:pt>
                <c:pt idx="2">
                  <c:v>0.38697500000000001</c:v>
                </c:pt>
                <c:pt idx="3">
                  <c:v>0.45692159999999998</c:v>
                </c:pt>
                <c:pt idx="4">
                  <c:v>0.30629089999999998</c:v>
                </c:pt>
                <c:pt idx="5">
                  <c:v>0.32215339999999998</c:v>
                </c:pt>
                <c:pt idx="6">
                  <c:v>0.31469330000000001</c:v>
                </c:pt>
                <c:pt idx="7">
                  <c:v>0.297985</c:v>
                </c:pt>
                <c:pt idx="8">
                  <c:v>0.38631369999999998</c:v>
                </c:pt>
                <c:pt idx="9">
                  <c:v>0.4585341</c:v>
                </c:pt>
                <c:pt idx="10">
                  <c:v>0.29698160000000001</c:v>
                </c:pt>
                <c:pt idx="11">
                  <c:v>0.37362719999999999</c:v>
                </c:pt>
                <c:pt idx="12">
                  <c:v>0.44137799999999999</c:v>
                </c:pt>
                <c:pt idx="13">
                  <c:v>0.34060479999999999</c:v>
                </c:pt>
                <c:pt idx="14">
                  <c:v>0.32717089999999999</c:v>
                </c:pt>
                <c:pt idx="15">
                  <c:v>0.42836859999999999</c:v>
                </c:pt>
                <c:pt idx="16">
                  <c:v>0.45599400000000001</c:v>
                </c:pt>
                <c:pt idx="17">
                  <c:v>0.41179090000000002</c:v>
                </c:pt>
                <c:pt idx="18">
                  <c:v>0.278943</c:v>
                </c:pt>
                <c:pt idx="19">
                  <c:v>0.3245903</c:v>
                </c:pt>
                <c:pt idx="20">
                  <c:v>0.39699119999999999</c:v>
                </c:pt>
                <c:pt idx="21">
                  <c:v>0.25451889999999999</c:v>
                </c:pt>
                <c:pt idx="22">
                  <c:v>0.3735156</c:v>
                </c:pt>
                <c:pt idx="23">
                  <c:v>0.36818329999999999</c:v>
                </c:pt>
                <c:pt idx="24">
                  <c:v>0.41274169999999999</c:v>
                </c:pt>
                <c:pt idx="25">
                  <c:v>0.38030370000000002</c:v>
                </c:pt>
                <c:pt idx="26">
                  <c:v>0.35128609999999999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63-49F8-8B4C-AF78CABD2DD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ad'!$E$28:$AE$28</c:f>
              <c:numCache>
                <c:formatCode>0.00</c:formatCode>
                <c:ptCount val="27"/>
                <c:pt idx="1">
                  <c:v>0.186117</c:v>
                </c:pt>
                <c:pt idx="2">
                  <c:v>0.22322500000000001</c:v>
                </c:pt>
                <c:pt idx="3">
                  <c:v>0.27923959999999998</c:v>
                </c:pt>
                <c:pt idx="4">
                  <c:v>0.1772859</c:v>
                </c:pt>
                <c:pt idx="5">
                  <c:v>0.19414600000000001</c:v>
                </c:pt>
                <c:pt idx="6">
                  <c:v>0.17874809999999999</c:v>
                </c:pt>
                <c:pt idx="7">
                  <c:v>0.17658080000000001</c:v>
                </c:pt>
                <c:pt idx="8">
                  <c:v>0.23620260000000001</c:v>
                </c:pt>
                <c:pt idx="9">
                  <c:v>0.28053159999999999</c:v>
                </c:pt>
                <c:pt idx="10">
                  <c:v>0.17969650000000001</c:v>
                </c:pt>
                <c:pt idx="11">
                  <c:v>0.23639950000000001</c:v>
                </c:pt>
                <c:pt idx="12">
                  <c:v>0.28651409999999999</c:v>
                </c:pt>
                <c:pt idx="13">
                  <c:v>0.2142376</c:v>
                </c:pt>
                <c:pt idx="14">
                  <c:v>0.20310349999999999</c:v>
                </c:pt>
                <c:pt idx="15">
                  <c:v>0.2661346</c:v>
                </c:pt>
                <c:pt idx="16">
                  <c:v>0.29546620000000001</c:v>
                </c:pt>
                <c:pt idx="17">
                  <c:v>0.26587840000000001</c:v>
                </c:pt>
                <c:pt idx="18">
                  <c:v>0.16738310000000001</c:v>
                </c:pt>
                <c:pt idx="19">
                  <c:v>0.19524830000000001</c:v>
                </c:pt>
                <c:pt idx="20">
                  <c:v>0.241176</c:v>
                </c:pt>
                <c:pt idx="21">
                  <c:v>0.14978710000000001</c:v>
                </c:pt>
                <c:pt idx="22">
                  <c:v>0.2322581</c:v>
                </c:pt>
                <c:pt idx="23">
                  <c:v>0.228043</c:v>
                </c:pt>
                <c:pt idx="24">
                  <c:v>0.26517299999999999</c:v>
                </c:pt>
                <c:pt idx="25">
                  <c:v>0.24007100000000001</c:v>
                </c:pt>
                <c:pt idx="26">
                  <c:v>0.21912200000000001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63-49F8-8B4C-AF78CABD2DD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ad'!$E$29:$AE$29</c:f>
              <c:numCache>
                <c:formatCode>0.00</c:formatCode>
                <c:ptCount val="27"/>
                <c:pt idx="1">
                  <c:v>0.68717779999999995</c:v>
                </c:pt>
                <c:pt idx="2">
                  <c:v>0.58099990000000001</c:v>
                </c:pt>
                <c:pt idx="3">
                  <c:v>0.64628580000000002</c:v>
                </c:pt>
                <c:pt idx="4">
                  <c:v>0.4749736</c:v>
                </c:pt>
                <c:pt idx="5">
                  <c:v>0.48388209999999998</c:v>
                </c:pt>
                <c:pt idx="6">
                  <c:v>0.49207980000000001</c:v>
                </c:pt>
                <c:pt idx="7">
                  <c:v>0.45657569999999997</c:v>
                </c:pt>
                <c:pt idx="8">
                  <c:v>0.56167040000000001</c:v>
                </c:pt>
                <c:pt idx="9">
                  <c:v>0.64778919999999995</c:v>
                </c:pt>
                <c:pt idx="10">
                  <c:v>0.44892359999999998</c:v>
                </c:pt>
                <c:pt idx="11">
                  <c:v>0.5347307</c:v>
                </c:pt>
                <c:pt idx="12">
                  <c:v>0.6085526</c:v>
                </c:pt>
                <c:pt idx="13">
                  <c:v>0.49459219999999998</c:v>
                </c:pt>
                <c:pt idx="14">
                  <c:v>0.48125659999999998</c:v>
                </c:pt>
                <c:pt idx="15">
                  <c:v>0.60761620000000005</c:v>
                </c:pt>
                <c:pt idx="16">
                  <c:v>0.62621669999999996</c:v>
                </c:pt>
                <c:pt idx="17">
                  <c:v>0.57505399999999995</c:v>
                </c:pt>
                <c:pt idx="18">
                  <c:v>0.4267476</c:v>
                </c:pt>
                <c:pt idx="19">
                  <c:v>0.48769010000000002</c:v>
                </c:pt>
                <c:pt idx="20">
                  <c:v>0.57693589999999995</c:v>
                </c:pt>
                <c:pt idx="21">
                  <c:v>0.39818379999999998</c:v>
                </c:pt>
                <c:pt idx="22">
                  <c:v>0.54023180000000004</c:v>
                </c:pt>
                <c:pt idx="23">
                  <c:v>0.53478320000000001</c:v>
                </c:pt>
                <c:pt idx="24">
                  <c:v>0.57785330000000001</c:v>
                </c:pt>
                <c:pt idx="25">
                  <c:v>0.54383020000000004</c:v>
                </c:pt>
                <c:pt idx="26">
                  <c:v>0.51100029999999996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63-49F8-8B4C-AF78CABD2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6552"/>
        <c:axId val="699748512"/>
      </c:scatterChart>
      <c:valAx>
        <c:axId val="69974655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8512"/>
        <c:crosses val="autoZero"/>
        <c:crossBetween val="midCat"/>
        <c:majorUnit val="3"/>
        <c:minorUnit val="1"/>
      </c:valAx>
      <c:valAx>
        <c:axId val="699748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6552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Bosrietzanger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8CB-4311-AFBB-7722A085676F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CB-4311-AFBB-7722A085676F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juv'!$E$27:$AE$27</c:f>
              <c:numCache>
                <c:formatCode>0.00</c:formatCode>
                <c:ptCount val="27"/>
                <c:pt idx="6">
                  <c:v>8.29989E-2</c:v>
                </c:pt>
                <c:pt idx="9">
                  <c:v>8.0002699999999996E-2</c:v>
                </c:pt>
                <c:pt idx="11">
                  <c:v>6.5347199999999994E-2</c:v>
                </c:pt>
                <c:pt idx="15">
                  <c:v>9.8654199999999997E-2</c:v>
                </c:pt>
                <c:pt idx="17">
                  <c:v>0.10850750000000001</c:v>
                </c:pt>
                <c:pt idx="18">
                  <c:v>7.0174100000000003E-2</c:v>
                </c:pt>
                <c:pt idx="19">
                  <c:v>5.7195700000000002E-2</c:v>
                </c:pt>
                <c:pt idx="20">
                  <c:v>5.2010800000000003E-2</c:v>
                </c:pt>
                <c:pt idx="21">
                  <c:v>5.6733699999999998E-2</c:v>
                </c:pt>
                <c:pt idx="22">
                  <c:v>0.10485120000000001</c:v>
                </c:pt>
                <c:pt idx="23">
                  <c:v>7.5801599999999997E-2</c:v>
                </c:pt>
                <c:pt idx="25">
                  <c:v>5.8330899999999998E-2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CB-4311-AFBB-7722A085676F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juv'!$E$28:$AE$28</c:f>
              <c:numCache>
                <c:formatCode>0.00</c:formatCode>
                <c:ptCount val="27"/>
                <c:pt idx="6">
                  <c:v>3.4543600000000001E-2</c:v>
                </c:pt>
                <c:pt idx="9">
                  <c:v>3.3330600000000002E-2</c:v>
                </c:pt>
                <c:pt idx="11">
                  <c:v>2.5475299999999999E-2</c:v>
                </c:pt>
                <c:pt idx="15">
                  <c:v>4.5689100000000003E-2</c:v>
                </c:pt>
                <c:pt idx="17">
                  <c:v>4.1664699999999999E-2</c:v>
                </c:pt>
                <c:pt idx="18">
                  <c:v>2.4624199999999999E-2</c:v>
                </c:pt>
                <c:pt idx="19">
                  <c:v>2.2275099999999999E-2</c:v>
                </c:pt>
                <c:pt idx="20">
                  <c:v>1.8285099999999999E-2</c:v>
                </c:pt>
                <c:pt idx="21">
                  <c:v>2.2121100000000001E-2</c:v>
                </c:pt>
                <c:pt idx="22">
                  <c:v>4.3563299999999999E-2</c:v>
                </c:pt>
                <c:pt idx="23">
                  <c:v>2.6671400000000001E-2</c:v>
                </c:pt>
                <c:pt idx="25">
                  <c:v>2.04458E-2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CB-4311-AFBB-7722A085676F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juv'!$E$29:$AE$29</c:f>
              <c:numCache>
                <c:formatCode>0.00</c:formatCode>
                <c:ptCount val="27"/>
                <c:pt idx="6">
                  <c:v>0.18630740000000001</c:v>
                </c:pt>
                <c:pt idx="9">
                  <c:v>0.17986859999999999</c:v>
                </c:pt>
                <c:pt idx="11">
                  <c:v>0.15753590000000001</c:v>
                </c:pt>
                <c:pt idx="15">
                  <c:v>0.20014219999999999</c:v>
                </c:pt>
                <c:pt idx="17">
                  <c:v>0.25414779999999998</c:v>
                </c:pt>
                <c:pt idx="18">
                  <c:v>0.18408040000000001</c:v>
                </c:pt>
                <c:pt idx="19">
                  <c:v>0.13907369999999999</c:v>
                </c:pt>
                <c:pt idx="20">
                  <c:v>0.13912559999999999</c:v>
                </c:pt>
                <c:pt idx="21">
                  <c:v>0.1378685</c:v>
                </c:pt>
                <c:pt idx="22">
                  <c:v>0.23149359999999999</c:v>
                </c:pt>
                <c:pt idx="23">
                  <c:v>0.19710510000000001</c:v>
                </c:pt>
                <c:pt idx="25">
                  <c:v>0.15528639999999999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CB-4311-AFBB-7722A085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2240"/>
        <c:axId val="699739888"/>
      </c:scatterChart>
      <c:valAx>
        <c:axId val="69974224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9888"/>
        <c:crosses val="autoZero"/>
        <c:crossBetween val="midCat"/>
        <c:majorUnit val="3"/>
        <c:minorUnit val="1"/>
      </c:valAx>
      <c:valAx>
        <c:axId val="69973988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224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Kleine Karekiet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002-4738-B784-DBF4818834CF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002-4738-B784-DBF4818834CF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reproductie!$E$30:$AF$30</c:f>
              <c:numCache>
                <c:formatCode>0.00</c:formatCode>
                <c:ptCount val="28"/>
                <c:pt idx="0">
                  <c:v>1.74826175355386</c:v>
                </c:pt>
                <c:pt idx="1">
                  <c:v>1.00558934482519</c:v>
                </c:pt>
                <c:pt idx="2">
                  <c:v>0.55358318796440198</c:v>
                </c:pt>
                <c:pt idx="3">
                  <c:v>0.54996862120530199</c:v>
                </c:pt>
                <c:pt idx="4">
                  <c:v>0.93437041286204203</c:v>
                </c:pt>
                <c:pt idx="5">
                  <c:v>1.17678440613429</c:v>
                </c:pt>
                <c:pt idx="6">
                  <c:v>1.0428936007698</c:v>
                </c:pt>
                <c:pt idx="7">
                  <c:v>1.01323356598278</c:v>
                </c:pt>
                <c:pt idx="8">
                  <c:v>1.4709461166767499</c:v>
                </c:pt>
                <c:pt idx="9">
                  <c:v>1.2048672793428701</c:v>
                </c:pt>
                <c:pt idx="10">
                  <c:v>1.05282061325333</c:v>
                </c:pt>
                <c:pt idx="11">
                  <c:v>1.2376925389229201</c:v>
                </c:pt>
                <c:pt idx="12">
                  <c:v>1.46925705218405</c:v>
                </c:pt>
                <c:pt idx="13">
                  <c:v>0.93703191353909598</c:v>
                </c:pt>
                <c:pt idx="14">
                  <c:v>1.5993227591136301</c:v>
                </c:pt>
                <c:pt idx="15">
                  <c:v>1.4687919067325099</c:v>
                </c:pt>
                <c:pt idx="16">
                  <c:v>1.6374557806371</c:v>
                </c:pt>
                <c:pt idx="17">
                  <c:v>0.85695476862050801</c:v>
                </c:pt>
                <c:pt idx="18">
                  <c:v>1.38111843504655</c:v>
                </c:pt>
                <c:pt idx="19">
                  <c:v>1.02028987813368</c:v>
                </c:pt>
                <c:pt idx="20">
                  <c:v>1.1848641561306399</c:v>
                </c:pt>
                <c:pt idx="21">
                  <c:v>1.2634473323126101</c:v>
                </c:pt>
                <c:pt idx="22">
                  <c:v>1.2325762452957401</c:v>
                </c:pt>
                <c:pt idx="23">
                  <c:v>1.2260939921882701</c:v>
                </c:pt>
                <c:pt idx="24">
                  <c:v>1.51854357889124</c:v>
                </c:pt>
                <c:pt idx="25">
                  <c:v>1.41898419100919</c:v>
                </c:pt>
                <c:pt idx="26">
                  <c:v>1.1637971873380499</c:v>
                </c:pt>
                <c:pt idx="27">
                  <c:v>1.0254145445784599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02-4738-B784-DBF4818834CF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reproductie!$E$31:$AF$31</c:f>
              <c:numCache>
                <c:formatCode>0.00</c:formatCode>
                <c:ptCount val="28"/>
                <c:pt idx="0">
                  <c:v>1.33495590136511</c:v>
                </c:pt>
                <c:pt idx="1">
                  <c:v>0.82594448670458298</c:v>
                </c:pt>
                <c:pt idx="2">
                  <c:v>0.45781866059235699</c:v>
                </c:pt>
                <c:pt idx="3">
                  <c:v>0.45215409456</c:v>
                </c:pt>
                <c:pt idx="4">
                  <c:v>0.769481541899522</c:v>
                </c:pt>
                <c:pt idx="5">
                  <c:v>0.98936386998459702</c:v>
                </c:pt>
                <c:pt idx="6">
                  <c:v>0.87678840155993198</c:v>
                </c:pt>
                <c:pt idx="7">
                  <c:v>0.85041998237910998</c:v>
                </c:pt>
                <c:pt idx="8">
                  <c:v>1.2395653467385299</c:v>
                </c:pt>
                <c:pt idx="9">
                  <c:v>1.01874166405225</c:v>
                </c:pt>
                <c:pt idx="10">
                  <c:v>0.88489035003834704</c:v>
                </c:pt>
                <c:pt idx="11">
                  <c:v>1.03160776122843</c:v>
                </c:pt>
                <c:pt idx="12">
                  <c:v>1.23446069483147</c:v>
                </c:pt>
                <c:pt idx="13">
                  <c:v>0.77006135972015499</c:v>
                </c:pt>
                <c:pt idx="14">
                  <c:v>1.3460386566026199</c:v>
                </c:pt>
                <c:pt idx="15">
                  <c:v>1.2318226666565899</c:v>
                </c:pt>
                <c:pt idx="16">
                  <c:v>1.3872941619375001</c:v>
                </c:pt>
                <c:pt idx="17">
                  <c:v>0.71702420489330598</c:v>
                </c:pt>
                <c:pt idx="18">
                  <c:v>1.1588409065982199</c:v>
                </c:pt>
                <c:pt idx="19">
                  <c:v>0.84456989279234496</c:v>
                </c:pt>
                <c:pt idx="20">
                  <c:v>0.99242973607474805</c:v>
                </c:pt>
                <c:pt idx="21">
                  <c:v>1.0575799584129799</c:v>
                </c:pt>
                <c:pt idx="22">
                  <c:v>1.02579479430535</c:v>
                </c:pt>
                <c:pt idx="23">
                  <c:v>1.0248021742932001</c:v>
                </c:pt>
                <c:pt idx="24">
                  <c:v>1.2711825511052</c:v>
                </c:pt>
                <c:pt idx="25">
                  <c:v>1.1791772520113299</c:v>
                </c:pt>
                <c:pt idx="26">
                  <c:v>0.97496488112927404</c:v>
                </c:pt>
                <c:pt idx="27">
                  <c:v>0.85172725104746505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02-4738-B784-DBF4818834CF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reproductie!$E$32:$AF$32</c:f>
              <c:numCache>
                <c:formatCode>0.00</c:formatCode>
                <c:ptCount val="28"/>
                <c:pt idx="0">
                  <c:v>2.2989791855725499</c:v>
                </c:pt>
                <c:pt idx="1">
                  <c:v>1.22495836780363</c:v>
                </c:pt>
                <c:pt idx="2">
                  <c:v>0.66826531497229902</c:v>
                </c:pt>
                <c:pt idx="3">
                  <c:v>0.66774850885510095</c:v>
                </c:pt>
                <c:pt idx="4">
                  <c:v>1.1343452716228699</c:v>
                </c:pt>
                <c:pt idx="5">
                  <c:v>1.40016643323712</c:v>
                </c:pt>
                <c:pt idx="6">
                  <c:v>1.24041899758323</c:v>
                </c:pt>
                <c:pt idx="7">
                  <c:v>1.20709353299515</c:v>
                </c:pt>
                <c:pt idx="8">
                  <c:v>1.7466102235277501</c:v>
                </c:pt>
                <c:pt idx="9">
                  <c:v>1.42515878616771</c:v>
                </c:pt>
                <c:pt idx="10">
                  <c:v>1.2522600963355399</c:v>
                </c:pt>
                <c:pt idx="11">
                  <c:v>1.48505978875988</c:v>
                </c:pt>
                <c:pt idx="12">
                  <c:v>1.7496647582183</c:v>
                </c:pt>
                <c:pt idx="13">
                  <c:v>1.1391655989968601</c:v>
                </c:pt>
                <c:pt idx="14">
                  <c:v>1.9017591536534</c:v>
                </c:pt>
                <c:pt idx="15">
                  <c:v>1.7522249034409301</c:v>
                </c:pt>
                <c:pt idx="16">
                  <c:v>1.9338714069270999</c:v>
                </c:pt>
                <c:pt idx="17">
                  <c:v>1.0232852334972999</c:v>
                </c:pt>
                <c:pt idx="18">
                  <c:v>1.64661927245746</c:v>
                </c:pt>
                <c:pt idx="19">
                  <c:v>1.23181902538046</c:v>
                </c:pt>
                <c:pt idx="20">
                  <c:v>1.41451772801625</c:v>
                </c:pt>
                <c:pt idx="21">
                  <c:v>1.5095833068029101</c:v>
                </c:pt>
                <c:pt idx="22">
                  <c:v>1.48114224841396</c:v>
                </c:pt>
                <c:pt idx="23">
                  <c:v>1.4672398931564901</c:v>
                </c:pt>
                <c:pt idx="24">
                  <c:v>1.8155913626064299</c:v>
                </c:pt>
                <c:pt idx="25">
                  <c:v>1.70858090877679</c:v>
                </c:pt>
                <c:pt idx="26">
                  <c:v>1.3893619609811501</c:v>
                </c:pt>
                <c:pt idx="27">
                  <c:v>1.2340908658743399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02-4738-B784-DBF481883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0472"/>
        <c:axId val="699740280"/>
      </c:scatterChart>
      <c:valAx>
        <c:axId val="69975047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0280"/>
        <c:crosses val="autoZero"/>
        <c:crossBetween val="midCat"/>
        <c:majorUnit val="3"/>
        <c:minorUnit val="1"/>
      </c:valAx>
      <c:valAx>
        <c:axId val="699740280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0472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Kleine Karekiet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97A-4EE1-9BC9-8EC88937087D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97A-4EE1-9BC9-8EC88937087D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ad'!$E$30:$AE$30</c:f>
              <c:numCache>
                <c:formatCode>0.00</c:formatCode>
                <c:ptCount val="27"/>
                <c:pt idx="0">
                  <c:v>0.65115789999999996</c:v>
                </c:pt>
                <c:pt idx="1">
                  <c:v>0.46502549999999998</c:v>
                </c:pt>
                <c:pt idx="2">
                  <c:v>0.39130470000000001</c:v>
                </c:pt>
                <c:pt idx="3">
                  <c:v>0.37486969999999997</c:v>
                </c:pt>
                <c:pt idx="4">
                  <c:v>0.4595436</c:v>
                </c:pt>
                <c:pt idx="5">
                  <c:v>0.46367170000000002</c:v>
                </c:pt>
                <c:pt idx="6">
                  <c:v>0.44178810000000002</c:v>
                </c:pt>
                <c:pt idx="7">
                  <c:v>0.36854199999999998</c:v>
                </c:pt>
                <c:pt idx="8">
                  <c:v>0.45923979999999998</c:v>
                </c:pt>
                <c:pt idx="9">
                  <c:v>0.57679389999999997</c:v>
                </c:pt>
                <c:pt idx="10">
                  <c:v>0.472356</c:v>
                </c:pt>
                <c:pt idx="11">
                  <c:v>0.50846979999999997</c:v>
                </c:pt>
                <c:pt idx="12">
                  <c:v>0.40520630000000002</c:v>
                </c:pt>
                <c:pt idx="13">
                  <c:v>0.51906629999999998</c:v>
                </c:pt>
                <c:pt idx="14">
                  <c:v>0.50220940000000003</c:v>
                </c:pt>
                <c:pt idx="15">
                  <c:v>0.52347010000000005</c:v>
                </c:pt>
                <c:pt idx="16">
                  <c:v>0.53508180000000005</c:v>
                </c:pt>
                <c:pt idx="17">
                  <c:v>0.46501189999999998</c:v>
                </c:pt>
                <c:pt idx="18">
                  <c:v>0.4058484</c:v>
                </c:pt>
                <c:pt idx="19">
                  <c:v>0.56081389999999998</c:v>
                </c:pt>
                <c:pt idx="20">
                  <c:v>0.42780269999999998</c:v>
                </c:pt>
                <c:pt idx="21">
                  <c:v>0.45344030000000002</c:v>
                </c:pt>
                <c:pt idx="22">
                  <c:v>0.57139200000000001</c:v>
                </c:pt>
                <c:pt idx="23">
                  <c:v>0.3622148</c:v>
                </c:pt>
                <c:pt idx="24">
                  <c:v>0.40395890000000001</c:v>
                </c:pt>
                <c:pt idx="25">
                  <c:v>0.4524185</c:v>
                </c:pt>
                <c:pt idx="26">
                  <c:v>0.39889180000000002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7A-4EE1-9BC9-8EC88937087D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ad'!$E$31:$AE$31</c:f>
              <c:numCache>
                <c:formatCode>0.00</c:formatCode>
                <c:ptCount val="27"/>
                <c:pt idx="0">
                  <c:v>0.48169980000000001</c:v>
                </c:pt>
                <c:pt idx="1">
                  <c:v>0.38625599999999999</c:v>
                </c:pt>
                <c:pt idx="2">
                  <c:v>0.33528849999999999</c:v>
                </c:pt>
                <c:pt idx="3">
                  <c:v>0.32091429999999999</c:v>
                </c:pt>
                <c:pt idx="4">
                  <c:v>0.39658539999999998</c:v>
                </c:pt>
                <c:pt idx="5">
                  <c:v>0.40464149999999999</c:v>
                </c:pt>
                <c:pt idx="6">
                  <c:v>0.3875381</c:v>
                </c:pt>
                <c:pt idx="7">
                  <c:v>0.32019399999999998</c:v>
                </c:pt>
                <c:pt idx="8">
                  <c:v>0.40218599999999999</c:v>
                </c:pt>
                <c:pt idx="9">
                  <c:v>0.5110652</c:v>
                </c:pt>
                <c:pt idx="10">
                  <c:v>0.4183559</c:v>
                </c:pt>
                <c:pt idx="11">
                  <c:v>0.44763199999999997</c:v>
                </c:pt>
                <c:pt idx="12">
                  <c:v>0.35202220000000001</c:v>
                </c:pt>
                <c:pt idx="13">
                  <c:v>0.45508490000000001</c:v>
                </c:pt>
                <c:pt idx="14">
                  <c:v>0.44099909999999998</c:v>
                </c:pt>
                <c:pt idx="15">
                  <c:v>0.4626981</c:v>
                </c:pt>
                <c:pt idx="16">
                  <c:v>0.47593740000000001</c:v>
                </c:pt>
                <c:pt idx="17">
                  <c:v>0.41363719999999998</c:v>
                </c:pt>
                <c:pt idx="18">
                  <c:v>0.35381869999999999</c:v>
                </c:pt>
                <c:pt idx="19">
                  <c:v>0.4942163</c:v>
                </c:pt>
                <c:pt idx="20">
                  <c:v>0.37645109999999998</c:v>
                </c:pt>
                <c:pt idx="21">
                  <c:v>0.39858209999999999</c:v>
                </c:pt>
                <c:pt idx="22">
                  <c:v>0.50101169999999995</c:v>
                </c:pt>
                <c:pt idx="23">
                  <c:v>0.30984430000000002</c:v>
                </c:pt>
                <c:pt idx="24">
                  <c:v>0.34611589999999998</c:v>
                </c:pt>
                <c:pt idx="25">
                  <c:v>0.38931500000000002</c:v>
                </c:pt>
                <c:pt idx="26">
                  <c:v>0.33781549999999999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7A-4EE1-9BC9-8EC88937087D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ad'!$E$32:$AE$32</c:f>
              <c:numCache>
                <c:formatCode>0.00</c:formatCode>
                <c:ptCount val="27"/>
                <c:pt idx="0">
                  <c:v>0.78943090000000005</c:v>
                </c:pt>
                <c:pt idx="1">
                  <c:v>0.54557920000000004</c:v>
                </c:pt>
                <c:pt idx="2">
                  <c:v>0.45033899999999999</c:v>
                </c:pt>
                <c:pt idx="3">
                  <c:v>0.43212420000000001</c:v>
                </c:pt>
                <c:pt idx="4">
                  <c:v>0.52382010000000001</c:v>
                </c:pt>
                <c:pt idx="5">
                  <c:v>0.52373780000000003</c:v>
                </c:pt>
                <c:pt idx="6">
                  <c:v>0.49746410000000002</c:v>
                </c:pt>
                <c:pt idx="7">
                  <c:v>0.41968349999999999</c:v>
                </c:pt>
                <c:pt idx="8">
                  <c:v>0.51738249999999997</c:v>
                </c:pt>
                <c:pt idx="9">
                  <c:v>0.63991229999999999</c:v>
                </c:pt>
                <c:pt idx="10">
                  <c:v>0.5270108</c:v>
                </c:pt>
                <c:pt idx="11">
                  <c:v>0.5690577</c:v>
                </c:pt>
                <c:pt idx="12">
                  <c:v>0.46071250000000002</c:v>
                </c:pt>
                <c:pt idx="13">
                  <c:v>0.58242839999999996</c:v>
                </c:pt>
                <c:pt idx="14">
                  <c:v>0.56335360000000001</c:v>
                </c:pt>
                <c:pt idx="15">
                  <c:v>0.58355500000000005</c:v>
                </c:pt>
                <c:pt idx="16">
                  <c:v>0.5932558</c:v>
                </c:pt>
                <c:pt idx="17">
                  <c:v>0.51713989999999999</c:v>
                </c:pt>
                <c:pt idx="18">
                  <c:v>0.46008159999999998</c:v>
                </c:pt>
                <c:pt idx="19">
                  <c:v>0.62529100000000004</c:v>
                </c:pt>
                <c:pt idx="20">
                  <c:v>0.48075839999999997</c:v>
                </c:pt>
                <c:pt idx="21">
                  <c:v>0.50945309999999999</c:v>
                </c:pt>
                <c:pt idx="22">
                  <c:v>0.63899810000000001</c:v>
                </c:pt>
                <c:pt idx="23">
                  <c:v>0.41807509999999998</c:v>
                </c:pt>
                <c:pt idx="24">
                  <c:v>0.46460020000000002</c:v>
                </c:pt>
                <c:pt idx="25">
                  <c:v>0.51708960000000004</c:v>
                </c:pt>
                <c:pt idx="26">
                  <c:v>0.4632849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7A-4EE1-9BC9-8EC889370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2632"/>
        <c:axId val="699744592"/>
      </c:scatterChart>
      <c:valAx>
        <c:axId val="69974263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4592"/>
        <c:crosses val="autoZero"/>
        <c:crossBetween val="midCat"/>
        <c:majorUnit val="3"/>
        <c:minorUnit val="1"/>
      </c:valAx>
      <c:valAx>
        <c:axId val="69974459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2632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Grote Bonte Specht
overleving </a:t>
            </a:r>
            <a:r>
              <a:rPr lang="nl-NL" baseline="0"/>
              <a:t> eerstejaars</a:t>
            </a:r>
            <a:endParaRPr lang="nl-NL"/>
          </a:p>
        </c:rich>
      </c:tx>
      <c:layout>
        <c:manualLayout>
          <c:xMode val="edge"/>
          <c:yMode val="edge"/>
          <c:x val="0.33956487997139889"/>
          <c:y val="1.97628744682776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87898802262224"/>
          <c:y val="0.15415049513358281"/>
          <c:w val="0.76947274591348425"/>
          <c:h val="0.73913186128153807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7CE-44ED-9B82-F3E3722F766E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juv'!$E$3:$AE$3</c:f>
              <c:numCache>
                <c:formatCode>0.00</c:formatCode>
                <c:ptCount val="27"/>
                <c:pt idx="1">
                  <c:v>0.1210712</c:v>
                </c:pt>
                <c:pt idx="5">
                  <c:v>6.3268599999999994E-2</c:v>
                </c:pt>
                <c:pt idx="7">
                  <c:v>7.7646400000000004E-2</c:v>
                </c:pt>
                <c:pt idx="8">
                  <c:v>0.1634495</c:v>
                </c:pt>
                <c:pt idx="14">
                  <c:v>5.8425699999999997E-2</c:v>
                </c:pt>
                <c:pt idx="15">
                  <c:v>0.1129901</c:v>
                </c:pt>
                <c:pt idx="16">
                  <c:v>8.7835899999999995E-2</c:v>
                </c:pt>
                <c:pt idx="18">
                  <c:v>6.9972699999999999E-2</c:v>
                </c:pt>
                <c:pt idx="19">
                  <c:v>0.1548426</c:v>
                </c:pt>
                <c:pt idx="20">
                  <c:v>0.22186719999999999</c:v>
                </c:pt>
                <c:pt idx="22">
                  <c:v>6.9448099999999999E-2</c:v>
                </c:pt>
                <c:pt idx="23">
                  <c:v>7.2384199999999996E-2</c:v>
                </c:pt>
                <c:pt idx="25">
                  <c:v>7.3800000000000004E-2</c:v>
                </c:pt>
                <c:pt idx="26">
                  <c:v>7.0261299999999999E-2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CE-44ED-9B82-F3E3722F766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juv'!$E$4:$AE$4</c:f>
              <c:numCache>
                <c:formatCode>0.00</c:formatCode>
                <c:ptCount val="27"/>
                <c:pt idx="1">
                  <c:v>1.58329E-2</c:v>
                </c:pt>
                <c:pt idx="5">
                  <c:v>8.4951000000000002E-3</c:v>
                </c:pt>
                <c:pt idx="7">
                  <c:v>1.03365E-2</c:v>
                </c:pt>
                <c:pt idx="8">
                  <c:v>2.07186E-2</c:v>
                </c:pt>
                <c:pt idx="14">
                  <c:v>7.9580999999999992E-3</c:v>
                </c:pt>
                <c:pt idx="15">
                  <c:v>3.6369699999999998E-2</c:v>
                </c:pt>
                <c:pt idx="16">
                  <c:v>2.14057E-2</c:v>
                </c:pt>
                <c:pt idx="18">
                  <c:v>1.7163899999999999E-2</c:v>
                </c:pt>
                <c:pt idx="19">
                  <c:v>6.8745100000000003E-2</c:v>
                </c:pt>
                <c:pt idx="20">
                  <c:v>0.1112476</c:v>
                </c:pt>
                <c:pt idx="22">
                  <c:v>1.7071800000000002E-2</c:v>
                </c:pt>
                <c:pt idx="23">
                  <c:v>2.9814400000000001E-2</c:v>
                </c:pt>
                <c:pt idx="25">
                  <c:v>2.3243400000000001E-2</c:v>
                </c:pt>
                <c:pt idx="26">
                  <c:v>2.20168E-2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CE-44ED-9B82-F3E3722F766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juv'!$E$5:$AE$5</c:f>
              <c:numCache>
                <c:formatCode>0.00</c:formatCode>
                <c:ptCount val="27"/>
                <c:pt idx="1">
                  <c:v>0.54117000000000004</c:v>
                </c:pt>
                <c:pt idx="5">
                  <c:v>0.34744580000000003</c:v>
                </c:pt>
                <c:pt idx="7">
                  <c:v>0.40423720000000002</c:v>
                </c:pt>
                <c:pt idx="8">
                  <c:v>0.64341630000000005</c:v>
                </c:pt>
                <c:pt idx="14">
                  <c:v>0.3243124</c:v>
                </c:pt>
                <c:pt idx="15">
                  <c:v>0.30066349999999997</c:v>
                </c:pt>
                <c:pt idx="16">
                  <c:v>0.29770750000000001</c:v>
                </c:pt>
                <c:pt idx="18">
                  <c:v>0.24479200000000001</c:v>
                </c:pt>
                <c:pt idx="19">
                  <c:v>0.31257699999999999</c:v>
                </c:pt>
                <c:pt idx="20">
                  <c:v>0.39375019999999999</c:v>
                </c:pt>
                <c:pt idx="22">
                  <c:v>0.24281900000000001</c:v>
                </c:pt>
                <c:pt idx="23">
                  <c:v>0.16537540000000001</c:v>
                </c:pt>
                <c:pt idx="25">
                  <c:v>0.2106113</c:v>
                </c:pt>
                <c:pt idx="26">
                  <c:v>0.2023488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CE-44ED-9B82-F3E3722F7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10880"/>
        <c:axId val="699709312"/>
      </c:scatterChart>
      <c:valAx>
        <c:axId val="69971088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9312"/>
        <c:crosses val="autoZero"/>
        <c:crossBetween val="midCat"/>
        <c:majorUnit val="3"/>
        <c:minorUnit val="1"/>
      </c:valAx>
      <c:valAx>
        <c:axId val="699709312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576443569553806E-2"/>
              <c:y val="0.236086523667300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088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Kleine Karekiet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9D6-4C36-8E5B-26B077F87E00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9D6-4C36-8E5B-26B077F87E00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juv'!$E$30:$AE$30</c:f>
              <c:numCache>
                <c:formatCode>0.00</c:formatCode>
                <c:ptCount val="27"/>
                <c:pt idx="0">
                  <c:v>9.4447000000000003E-2</c:v>
                </c:pt>
                <c:pt idx="1">
                  <c:v>5.9152299999999998E-2</c:v>
                </c:pt>
                <c:pt idx="2">
                  <c:v>8.2833599999999993E-2</c:v>
                </c:pt>
                <c:pt idx="3">
                  <c:v>6.2470999999999999E-2</c:v>
                </c:pt>
                <c:pt idx="4">
                  <c:v>6.4169900000000002E-2</c:v>
                </c:pt>
                <c:pt idx="5">
                  <c:v>7.1059399999999995E-2</c:v>
                </c:pt>
                <c:pt idx="6">
                  <c:v>5.6164100000000002E-2</c:v>
                </c:pt>
                <c:pt idx="7">
                  <c:v>7.4797500000000003E-2</c:v>
                </c:pt>
                <c:pt idx="8">
                  <c:v>5.0848900000000002E-2</c:v>
                </c:pt>
                <c:pt idx="9">
                  <c:v>7.9131300000000002E-2</c:v>
                </c:pt>
                <c:pt idx="10">
                  <c:v>8.2565600000000003E-2</c:v>
                </c:pt>
                <c:pt idx="11">
                  <c:v>9.2666200000000004E-2</c:v>
                </c:pt>
                <c:pt idx="12">
                  <c:v>8.1766000000000005E-2</c:v>
                </c:pt>
                <c:pt idx="13">
                  <c:v>8.2383700000000004E-2</c:v>
                </c:pt>
                <c:pt idx="14">
                  <c:v>9.2062000000000005E-2</c:v>
                </c:pt>
                <c:pt idx="15">
                  <c:v>8.9807600000000001E-2</c:v>
                </c:pt>
                <c:pt idx="16">
                  <c:v>0.1193596</c:v>
                </c:pt>
                <c:pt idx="17">
                  <c:v>8.6507200000000006E-2</c:v>
                </c:pt>
                <c:pt idx="18">
                  <c:v>8.3790500000000004E-2</c:v>
                </c:pt>
                <c:pt idx="19">
                  <c:v>0.1232605</c:v>
                </c:pt>
                <c:pt idx="20">
                  <c:v>0.1001008</c:v>
                </c:pt>
                <c:pt idx="21">
                  <c:v>6.7590700000000004E-2</c:v>
                </c:pt>
                <c:pt idx="22">
                  <c:v>6.45395E-2</c:v>
                </c:pt>
                <c:pt idx="23">
                  <c:v>9.6223699999999995E-2</c:v>
                </c:pt>
                <c:pt idx="24">
                  <c:v>7.8893599999999994E-2</c:v>
                </c:pt>
                <c:pt idx="25">
                  <c:v>7.1755899999999997E-2</c:v>
                </c:pt>
                <c:pt idx="26">
                  <c:v>6.4259899999999995E-2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D6-4C36-8E5B-26B077F87E00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juv'!$E$31:$AE$31</c:f>
              <c:numCache>
                <c:formatCode>0.00</c:formatCode>
                <c:ptCount val="27"/>
                <c:pt idx="0">
                  <c:v>6.8389500000000006E-2</c:v>
                </c:pt>
                <c:pt idx="1">
                  <c:v>4.24794E-2</c:v>
                </c:pt>
                <c:pt idx="2">
                  <c:v>6.05008E-2</c:v>
                </c:pt>
                <c:pt idx="3">
                  <c:v>4.3093800000000002E-2</c:v>
                </c:pt>
                <c:pt idx="4">
                  <c:v>4.6528899999999998E-2</c:v>
                </c:pt>
                <c:pt idx="5">
                  <c:v>5.5175399999999999E-2</c:v>
                </c:pt>
                <c:pt idx="6">
                  <c:v>4.1442600000000003E-2</c:v>
                </c:pt>
                <c:pt idx="7">
                  <c:v>5.7186599999999997E-2</c:v>
                </c:pt>
                <c:pt idx="8">
                  <c:v>3.7795799999999997E-2</c:v>
                </c:pt>
                <c:pt idx="9">
                  <c:v>6.0526000000000003E-2</c:v>
                </c:pt>
                <c:pt idx="10">
                  <c:v>6.3111799999999996E-2</c:v>
                </c:pt>
                <c:pt idx="11">
                  <c:v>7.0691299999999999E-2</c:v>
                </c:pt>
                <c:pt idx="12">
                  <c:v>6.3067700000000004E-2</c:v>
                </c:pt>
                <c:pt idx="13">
                  <c:v>6.0252699999999999E-2</c:v>
                </c:pt>
                <c:pt idx="14">
                  <c:v>7.3486700000000002E-2</c:v>
                </c:pt>
                <c:pt idx="15">
                  <c:v>7.0849200000000001E-2</c:v>
                </c:pt>
                <c:pt idx="16">
                  <c:v>9.8252199999999998E-2</c:v>
                </c:pt>
                <c:pt idx="17">
                  <c:v>6.48537E-2</c:v>
                </c:pt>
                <c:pt idx="18">
                  <c:v>6.4251299999999997E-2</c:v>
                </c:pt>
                <c:pt idx="19">
                  <c:v>9.58513E-2</c:v>
                </c:pt>
                <c:pt idx="20">
                  <c:v>7.8718099999999999E-2</c:v>
                </c:pt>
                <c:pt idx="21">
                  <c:v>5.0798700000000002E-2</c:v>
                </c:pt>
                <c:pt idx="22">
                  <c:v>4.6177000000000003E-2</c:v>
                </c:pt>
                <c:pt idx="23">
                  <c:v>7.4269000000000002E-2</c:v>
                </c:pt>
                <c:pt idx="24">
                  <c:v>6.0976799999999998E-2</c:v>
                </c:pt>
                <c:pt idx="25">
                  <c:v>5.3051000000000001E-2</c:v>
                </c:pt>
                <c:pt idx="26">
                  <c:v>4.5231199999999999E-2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D6-4C36-8E5B-26B077F87E00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59D6-4C36-8E5B-26B077F87E00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juv'!$E$32:$AE$32</c:f>
              <c:numCache>
                <c:formatCode>0.00</c:formatCode>
                <c:ptCount val="27"/>
                <c:pt idx="0">
                  <c:v>0.12905749999999999</c:v>
                </c:pt>
                <c:pt idx="1">
                  <c:v>8.18102E-2</c:v>
                </c:pt>
                <c:pt idx="2">
                  <c:v>0.1124236</c:v>
                </c:pt>
                <c:pt idx="3">
                  <c:v>8.9744000000000004E-2</c:v>
                </c:pt>
                <c:pt idx="4">
                  <c:v>8.78829E-2</c:v>
                </c:pt>
                <c:pt idx="5">
                  <c:v>9.1075299999999998E-2</c:v>
                </c:pt>
                <c:pt idx="6">
                  <c:v>7.5702099999999994E-2</c:v>
                </c:pt>
                <c:pt idx="7">
                  <c:v>9.72721E-2</c:v>
                </c:pt>
                <c:pt idx="8">
                  <c:v>6.8091100000000002E-2</c:v>
                </c:pt>
                <c:pt idx="9">
                  <c:v>0.10282959999999999</c:v>
                </c:pt>
                <c:pt idx="10">
                  <c:v>0.10732899999999999</c:v>
                </c:pt>
                <c:pt idx="11">
                  <c:v>0.12058580000000001</c:v>
                </c:pt>
                <c:pt idx="12">
                  <c:v>0.10538450000000001</c:v>
                </c:pt>
                <c:pt idx="13">
                  <c:v>0.1116774</c:v>
                </c:pt>
                <c:pt idx="14">
                  <c:v>0.11475109999999999</c:v>
                </c:pt>
                <c:pt idx="15">
                  <c:v>0.1132208</c:v>
                </c:pt>
                <c:pt idx="16">
                  <c:v>0.14427590000000001</c:v>
                </c:pt>
                <c:pt idx="17">
                  <c:v>0.1145052</c:v>
                </c:pt>
                <c:pt idx="18">
                  <c:v>0.10858230000000001</c:v>
                </c:pt>
                <c:pt idx="19">
                  <c:v>0.15714529999999999</c:v>
                </c:pt>
                <c:pt idx="20">
                  <c:v>0.12649440000000001</c:v>
                </c:pt>
                <c:pt idx="21">
                  <c:v>8.9410600000000007E-2</c:v>
                </c:pt>
                <c:pt idx="22">
                  <c:v>8.9518700000000007E-2</c:v>
                </c:pt>
                <c:pt idx="23">
                  <c:v>0.1238006</c:v>
                </c:pt>
                <c:pt idx="24">
                  <c:v>0.10150579999999999</c:v>
                </c:pt>
                <c:pt idx="25">
                  <c:v>9.6384499999999998E-2</c:v>
                </c:pt>
                <c:pt idx="26">
                  <c:v>9.0535000000000004E-2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D6-4C36-8E5B-26B077F8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5376"/>
        <c:axId val="699745768"/>
      </c:scatterChart>
      <c:valAx>
        <c:axId val="69974537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5768"/>
        <c:crosses val="autoZero"/>
        <c:crossBetween val="midCat"/>
        <c:majorUnit val="3"/>
        <c:minorUnit val="1"/>
      </c:valAx>
      <c:valAx>
        <c:axId val="69974576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537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Braamsluiper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CBB-4785-8858-B8D69574F8CA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CBB-4785-8858-B8D69574F8CA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reproductie!$E$33:$AF$33</c:f>
              <c:numCache>
                <c:formatCode>0.00</c:formatCode>
                <c:ptCount val="28"/>
                <c:pt idx="2">
                  <c:v>1.8615031389783201</c:v>
                </c:pt>
                <c:pt idx="3">
                  <c:v>1.86601111691334</c:v>
                </c:pt>
                <c:pt idx="4">
                  <c:v>2.6143306774154502</c:v>
                </c:pt>
                <c:pt idx="5">
                  <c:v>1.5206077576900401</c:v>
                </c:pt>
                <c:pt idx="6">
                  <c:v>1.14748427550257</c:v>
                </c:pt>
                <c:pt idx="7">
                  <c:v>1.9196971278852699</c:v>
                </c:pt>
                <c:pt idx="8">
                  <c:v>2.0239032482883301</c:v>
                </c:pt>
                <c:pt idx="9">
                  <c:v>1.3808564826990599</c:v>
                </c:pt>
                <c:pt idx="10">
                  <c:v>1.9273207292554599</c:v>
                </c:pt>
                <c:pt idx="11">
                  <c:v>1.1446670982785601</c:v>
                </c:pt>
                <c:pt idx="12">
                  <c:v>1.0108490205077201</c:v>
                </c:pt>
                <c:pt idx="13">
                  <c:v>1.01588221090366</c:v>
                </c:pt>
                <c:pt idx="14">
                  <c:v>1.3114746583491099</c:v>
                </c:pt>
                <c:pt idx="15">
                  <c:v>2.1994538160371802</c:v>
                </c:pt>
                <c:pt idx="16">
                  <c:v>0.74305656073144999</c:v>
                </c:pt>
                <c:pt idx="17">
                  <c:v>1.1992681379739401</c:v>
                </c:pt>
                <c:pt idx="18">
                  <c:v>2.1057327108914001</c:v>
                </c:pt>
                <c:pt idx="19">
                  <c:v>1.30652902322826</c:v>
                </c:pt>
                <c:pt idx="20">
                  <c:v>1.73913937229045</c:v>
                </c:pt>
                <c:pt idx="21">
                  <c:v>1.2981292577421399</c:v>
                </c:pt>
                <c:pt idx="22">
                  <c:v>1.1240818212172701</c:v>
                </c:pt>
                <c:pt idx="23">
                  <c:v>0.73758639854007102</c:v>
                </c:pt>
                <c:pt idx="24">
                  <c:v>1.69356924549299</c:v>
                </c:pt>
                <c:pt idx="25">
                  <c:v>1.5951530528820701</c:v>
                </c:pt>
                <c:pt idx="26">
                  <c:v>1.49561202445829</c:v>
                </c:pt>
                <c:pt idx="27">
                  <c:v>0.61539662202775702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BB-4785-8858-B8D69574F8CA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reproductie!$E$34:$AF$34</c:f>
              <c:numCache>
                <c:formatCode>0.00</c:formatCode>
                <c:ptCount val="28"/>
                <c:pt idx="2">
                  <c:v>0.65335050819380203</c:v>
                </c:pt>
                <c:pt idx="3">
                  <c:v>0.662987576432016</c:v>
                </c:pt>
                <c:pt idx="4">
                  <c:v>1.09896159815056</c:v>
                </c:pt>
                <c:pt idx="5">
                  <c:v>0.67052002441284397</c:v>
                </c:pt>
                <c:pt idx="6">
                  <c:v>0.484358303292314</c:v>
                </c:pt>
                <c:pt idx="7">
                  <c:v>0.84145359381848495</c:v>
                </c:pt>
                <c:pt idx="8">
                  <c:v>0.95788332416509303</c:v>
                </c:pt>
                <c:pt idx="9">
                  <c:v>0.62687117534775205</c:v>
                </c:pt>
                <c:pt idx="10">
                  <c:v>0.90802475845969099</c:v>
                </c:pt>
                <c:pt idx="11">
                  <c:v>0.51813887022696803</c:v>
                </c:pt>
                <c:pt idx="12">
                  <c:v>0.404059687586033</c:v>
                </c:pt>
                <c:pt idx="13">
                  <c:v>0.47128725335621702</c:v>
                </c:pt>
                <c:pt idx="14">
                  <c:v>0.65155983456280497</c:v>
                </c:pt>
                <c:pt idx="15">
                  <c:v>1.11103363055181</c:v>
                </c:pt>
                <c:pt idx="16">
                  <c:v>0.36520648360250502</c:v>
                </c:pt>
                <c:pt idx="17">
                  <c:v>0.58307180490009103</c:v>
                </c:pt>
                <c:pt idx="18">
                  <c:v>1.0484650649866101</c:v>
                </c:pt>
                <c:pt idx="19">
                  <c:v>0.65566938848911804</c:v>
                </c:pt>
                <c:pt idx="20">
                  <c:v>0.91292540107003395</c:v>
                </c:pt>
                <c:pt idx="21">
                  <c:v>0.66566551889549597</c:v>
                </c:pt>
                <c:pt idx="22">
                  <c:v>0.56607505283497295</c:v>
                </c:pt>
                <c:pt idx="23">
                  <c:v>0.36021822687070698</c:v>
                </c:pt>
                <c:pt idx="24">
                  <c:v>0.86782186912340298</c:v>
                </c:pt>
                <c:pt idx="25">
                  <c:v>0.80826923184467403</c:v>
                </c:pt>
                <c:pt idx="26">
                  <c:v>0.750119217979618</c:v>
                </c:pt>
                <c:pt idx="27">
                  <c:v>0.27273780509643403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BB-4785-8858-B8D69574F8CA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reproductie!$E$35:$AF$35</c:f>
              <c:numCache>
                <c:formatCode>0.00</c:formatCode>
                <c:ptCount val="28"/>
                <c:pt idx="2">
                  <c:v>5.1870662069813198</c:v>
                </c:pt>
                <c:pt idx="3">
                  <c:v>5.1945917462147602</c:v>
                </c:pt>
                <c:pt idx="4">
                  <c:v>6.2834855646323904</c:v>
                </c:pt>
                <c:pt idx="5">
                  <c:v>3.4514734902535502</c:v>
                </c:pt>
                <c:pt idx="6">
                  <c:v>2.6756346026834401</c:v>
                </c:pt>
                <c:pt idx="7">
                  <c:v>4.3727538873361604</c:v>
                </c:pt>
                <c:pt idx="8">
                  <c:v>4.3077097207978996</c:v>
                </c:pt>
                <c:pt idx="9">
                  <c:v>3.0264925160729899</c:v>
                </c:pt>
                <c:pt idx="10">
                  <c:v>4.1138982361016696</c:v>
                </c:pt>
                <c:pt idx="11">
                  <c:v>2.5143338231344701</c:v>
                </c:pt>
                <c:pt idx="12">
                  <c:v>2.4543935578794298</c:v>
                </c:pt>
                <c:pt idx="13">
                  <c:v>2.1830033068454302</c:v>
                </c:pt>
                <c:pt idx="14">
                  <c:v>2.6634019795107999</c:v>
                </c:pt>
                <c:pt idx="15">
                  <c:v>4.4146235142894596</c:v>
                </c:pt>
                <c:pt idx="16">
                  <c:v>1.50199470023617</c:v>
                </c:pt>
                <c:pt idx="17">
                  <c:v>2.48225689802904</c:v>
                </c:pt>
                <c:pt idx="18">
                  <c:v>4.2937484530868</c:v>
                </c:pt>
                <c:pt idx="19">
                  <c:v>2.6288434717075502</c:v>
                </c:pt>
                <c:pt idx="20">
                  <c:v>3.3658088490761302</c:v>
                </c:pt>
                <c:pt idx="21">
                  <c:v>2.56141359256933</c:v>
                </c:pt>
                <c:pt idx="22">
                  <c:v>2.2540789290178802</c:v>
                </c:pt>
                <c:pt idx="23">
                  <c:v>1.51779845337278</c:v>
                </c:pt>
                <c:pt idx="24">
                  <c:v>3.34691921764031</c:v>
                </c:pt>
                <c:pt idx="25">
                  <c:v>3.1847107420624599</c:v>
                </c:pt>
                <c:pt idx="26">
                  <c:v>3.0141027382014598</c:v>
                </c:pt>
                <c:pt idx="27">
                  <c:v>1.3699033894427901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BB-4785-8858-B8D69574F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2232"/>
        <c:axId val="699760664"/>
      </c:scatterChart>
      <c:valAx>
        <c:axId val="69976223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0664"/>
        <c:crosses val="autoZero"/>
        <c:crossBetween val="midCat"/>
        <c:majorUnit val="3"/>
        <c:minorUnit val="1"/>
      </c:valAx>
      <c:valAx>
        <c:axId val="699760664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223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Braamsluiper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85D-45A8-B69C-87C8D31C3EF5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ad'!$E$33:$AE$33</c:f>
              <c:numCache>
                <c:formatCode>0.00</c:formatCode>
                <c:ptCount val="27"/>
                <c:pt idx="1">
                  <c:v>0.13948530000000001</c:v>
                </c:pt>
                <c:pt idx="2">
                  <c:v>0.2258693</c:v>
                </c:pt>
                <c:pt idx="3">
                  <c:v>0.39149879999999998</c:v>
                </c:pt>
                <c:pt idx="4">
                  <c:v>0.57716679999999998</c:v>
                </c:pt>
                <c:pt idx="5">
                  <c:v>0.21744749999999999</c:v>
                </c:pt>
                <c:pt idx="6">
                  <c:v>0.47445199999999998</c:v>
                </c:pt>
                <c:pt idx="7">
                  <c:v>0.31243690000000002</c:v>
                </c:pt>
                <c:pt idx="8">
                  <c:v>0.15970770000000001</c:v>
                </c:pt>
                <c:pt idx="9">
                  <c:v>0.44494020000000001</c:v>
                </c:pt>
                <c:pt idx="10">
                  <c:v>0.3753454</c:v>
                </c:pt>
                <c:pt idx="11">
                  <c:v>0.31584509999999999</c:v>
                </c:pt>
                <c:pt idx="12">
                  <c:v>0.4538044</c:v>
                </c:pt>
                <c:pt idx="13">
                  <c:v>0.49983379999999999</c:v>
                </c:pt>
                <c:pt idx="14">
                  <c:v>0.38516430000000001</c:v>
                </c:pt>
                <c:pt idx="15">
                  <c:v>0.56571349999999998</c:v>
                </c:pt>
                <c:pt idx="16">
                  <c:v>0.4892357</c:v>
                </c:pt>
                <c:pt idx="17">
                  <c:v>0.3353795</c:v>
                </c:pt>
                <c:pt idx="18">
                  <c:v>0.27707130000000002</c:v>
                </c:pt>
                <c:pt idx="19">
                  <c:v>0.41104160000000001</c:v>
                </c:pt>
                <c:pt idx="20">
                  <c:v>0.4370831</c:v>
                </c:pt>
                <c:pt idx="21">
                  <c:v>0.34053050000000001</c:v>
                </c:pt>
                <c:pt idx="22">
                  <c:v>0.37117430000000001</c:v>
                </c:pt>
                <c:pt idx="23">
                  <c:v>0.4174928</c:v>
                </c:pt>
                <c:pt idx="24">
                  <c:v>0.33116669999999998</c:v>
                </c:pt>
                <c:pt idx="25">
                  <c:v>0.29885060000000002</c:v>
                </c:pt>
                <c:pt idx="26">
                  <c:v>0.29898150000000001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5D-45A8-B69C-87C8D31C3EF5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ad'!$E$34:$AE$34</c:f>
              <c:numCache>
                <c:formatCode>0.00</c:formatCode>
                <c:ptCount val="27"/>
                <c:pt idx="1">
                  <c:v>1.62665E-2</c:v>
                </c:pt>
                <c:pt idx="2">
                  <c:v>2.2641999999999999E-2</c:v>
                </c:pt>
                <c:pt idx="3">
                  <c:v>6.2170299999999998E-2</c:v>
                </c:pt>
                <c:pt idx="4">
                  <c:v>0.1161561</c:v>
                </c:pt>
                <c:pt idx="5">
                  <c:v>6.0775700000000002E-2</c:v>
                </c:pt>
                <c:pt idx="6">
                  <c:v>0.1455796</c:v>
                </c:pt>
                <c:pt idx="7">
                  <c:v>9.7972100000000006E-2</c:v>
                </c:pt>
                <c:pt idx="8">
                  <c:v>4.6922800000000001E-2</c:v>
                </c:pt>
                <c:pt idx="9">
                  <c:v>0.15892800000000001</c:v>
                </c:pt>
                <c:pt idx="10">
                  <c:v>0.1487069</c:v>
                </c:pt>
                <c:pt idx="11">
                  <c:v>0.1210751</c:v>
                </c:pt>
                <c:pt idx="12">
                  <c:v>0.1679322</c:v>
                </c:pt>
                <c:pt idx="13">
                  <c:v>0.23898259999999999</c:v>
                </c:pt>
                <c:pt idx="14">
                  <c:v>0.21122270000000001</c:v>
                </c:pt>
                <c:pt idx="15">
                  <c:v>0.32286759999999998</c:v>
                </c:pt>
                <c:pt idx="16">
                  <c:v>0.2444442</c:v>
                </c:pt>
                <c:pt idx="17">
                  <c:v>0.15567510000000001</c:v>
                </c:pt>
                <c:pt idx="18">
                  <c:v>0.1199865</c:v>
                </c:pt>
                <c:pt idx="19">
                  <c:v>0.1947334</c:v>
                </c:pt>
                <c:pt idx="20">
                  <c:v>0.23853389999999999</c:v>
                </c:pt>
                <c:pt idx="21">
                  <c:v>0.19107469999999999</c:v>
                </c:pt>
                <c:pt idx="22">
                  <c:v>0.21130489999999999</c:v>
                </c:pt>
                <c:pt idx="23">
                  <c:v>0.2173841</c:v>
                </c:pt>
                <c:pt idx="24">
                  <c:v>0.17776700000000001</c:v>
                </c:pt>
                <c:pt idx="25">
                  <c:v>0.14709050000000001</c:v>
                </c:pt>
                <c:pt idx="26">
                  <c:v>0.13579820000000001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5D-45A8-B69C-87C8D31C3EF5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ad'!$E$35:$AE$35</c:f>
              <c:numCache>
                <c:formatCode>0.00</c:formatCode>
                <c:ptCount val="27"/>
                <c:pt idx="1">
                  <c:v>0.61375029999999997</c:v>
                </c:pt>
                <c:pt idx="2">
                  <c:v>0.7860838</c:v>
                </c:pt>
                <c:pt idx="3">
                  <c:v>0.86195909999999998</c:v>
                </c:pt>
                <c:pt idx="4">
                  <c:v>0.93411279999999997</c:v>
                </c:pt>
                <c:pt idx="5">
                  <c:v>0.54404969999999997</c:v>
                </c:pt>
                <c:pt idx="6">
                  <c:v>0.82708939999999997</c:v>
                </c:pt>
                <c:pt idx="7">
                  <c:v>0.65530940000000004</c:v>
                </c:pt>
                <c:pt idx="8">
                  <c:v>0.42320839999999998</c:v>
                </c:pt>
                <c:pt idx="9">
                  <c:v>0.77275859999999996</c:v>
                </c:pt>
                <c:pt idx="10">
                  <c:v>0.67394350000000003</c:v>
                </c:pt>
                <c:pt idx="11">
                  <c:v>0.60740660000000002</c:v>
                </c:pt>
                <c:pt idx="12">
                  <c:v>0.7737716</c:v>
                </c:pt>
                <c:pt idx="13">
                  <c:v>0.76077550000000005</c:v>
                </c:pt>
                <c:pt idx="14">
                  <c:v>0.59440380000000004</c:v>
                </c:pt>
                <c:pt idx="15">
                  <c:v>0.78063839999999995</c:v>
                </c:pt>
                <c:pt idx="16">
                  <c:v>0.73930099999999999</c:v>
                </c:pt>
                <c:pt idx="17">
                  <c:v>0.58002100000000001</c:v>
                </c:pt>
                <c:pt idx="18">
                  <c:v>0.51861310000000005</c:v>
                </c:pt>
                <c:pt idx="19">
                  <c:v>0.66823639999999995</c:v>
                </c:pt>
                <c:pt idx="20">
                  <c:v>0.65807260000000001</c:v>
                </c:pt>
                <c:pt idx="21">
                  <c:v>0.53025800000000001</c:v>
                </c:pt>
                <c:pt idx="22">
                  <c:v>0.56530320000000001</c:v>
                </c:pt>
                <c:pt idx="23">
                  <c:v>0.64904119999999998</c:v>
                </c:pt>
                <c:pt idx="24">
                  <c:v>0.53138980000000002</c:v>
                </c:pt>
                <c:pt idx="25">
                  <c:v>0.51300970000000001</c:v>
                </c:pt>
                <c:pt idx="26">
                  <c:v>0.53651749999999998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5D-45A8-B69C-87C8D31C3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1056"/>
        <c:axId val="699755568"/>
      </c:scatterChart>
      <c:valAx>
        <c:axId val="69976105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5568"/>
        <c:crosses val="autoZero"/>
        <c:crossBetween val="midCat"/>
        <c:majorUnit val="3"/>
        <c:minorUnit val="1"/>
      </c:valAx>
      <c:valAx>
        <c:axId val="69975556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105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Braamsluiper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juv'!$E$33:$AE$33</c:f>
              <c:numCache>
                <c:formatCode>0.00</c:formatCode>
                <c:ptCount val="27"/>
                <c:pt idx="0">
                  <c:v>0.30408099999999999</c:v>
                </c:pt>
                <c:pt idx="11">
                  <c:v>6.0982300000000003E-2</c:v>
                </c:pt>
                <c:pt idx="12">
                  <c:v>8.6313299999999996E-2</c:v>
                </c:pt>
                <c:pt idx="15">
                  <c:v>7.5426599999999996E-2</c:v>
                </c:pt>
                <c:pt idx="16">
                  <c:v>5.2696800000000002E-2</c:v>
                </c:pt>
                <c:pt idx="23">
                  <c:v>0.1208708</c:v>
                </c:pt>
                <c:pt idx="26">
                  <c:v>6.5420800000000001E-2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04-470E-9379-BB066CF7AF13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juv'!$E$34:$AE$34</c:f>
              <c:numCache>
                <c:formatCode>0.00</c:formatCode>
                <c:ptCount val="27"/>
                <c:pt idx="0">
                  <c:v>5.9440699999999999E-2</c:v>
                </c:pt>
                <c:pt idx="11">
                  <c:v>7.9877000000000004E-3</c:v>
                </c:pt>
                <c:pt idx="12">
                  <c:v>1.11764E-2</c:v>
                </c:pt>
                <c:pt idx="15">
                  <c:v>2.5871600000000002E-2</c:v>
                </c:pt>
                <c:pt idx="16">
                  <c:v>6.8931000000000001E-3</c:v>
                </c:pt>
                <c:pt idx="23">
                  <c:v>3.5276099999999998E-2</c:v>
                </c:pt>
                <c:pt idx="26">
                  <c:v>1.8491E-2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04-470E-9379-BB066CF7AF13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juv'!$E$35:$AE$35</c:f>
              <c:numCache>
                <c:formatCode>0.00</c:formatCode>
                <c:ptCount val="27"/>
                <c:pt idx="0">
                  <c:v>0.75131119999999996</c:v>
                </c:pt>
                <c:pt idx="11">
                  <c:v>0.34374070000000001</c:v>
                </c:pt>
                <c:pt idx="12">
                  <c:v>0.44120039999999999</c:v>
                </c:pt>
                <c:pt idx="15">
                  <c:v>0.2003759</c:v>
                </c:pt>
                <c:pt idx="16">
                  <c:v>0.30835669999999998</c:v>
                </c:pt>
                <c:pt idx="23">
                  <c:v>0.34078849999999999</c:v>
                </c:pt>
                <c:pt idx="26">
                  <c:v>0.2064095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04-470E-9379-BB066CF7A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5176"/>
        <c:axId val="699758312"/>
      </c:scatterChart>
      <c:valAx>
        <c:axId val="69975517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8312"/>
        <c:crosses val="autoZero"/>
        <c:crossBetween val="midCat"/>
        <c:majorUnit val="3"/>
        <c:minorUnit val="1"/>
      </c:valAx>
      <c:valAx>
        <c:axId val="699758312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517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Grasmus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E7E-4D63-A45D-B4F92FC05007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E7E-4D63-A45D-B4F92FC05007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reproductie!$E$36:$AF$36</c:f>
              <c:numCache>
                <c:formatCode>0.00</c:formatCode>
                <c:ptCount val="28"/>
                <c:pt idx="0">
                  <c:v>0.57547078881246705</c:v>
                </c:pt>
                <c:pt idx="1">
                  <c:v>1.00896621471026</c:v>
                </c:pt>
                <c:pt idx="2">
                  <c:v>0.79060104159764999</c:v>
                </c:pt>
                <c:pt idx="3">
                  <c:v>0.89095222967462895</c:v>
                </c:pt>
                <c:pt idx="4">
                  <c:v>0.63982973939014098</c:v>
                </c:pt>
                <c:pt idx="5">
                  <c:v>1.15130398652683</c:v>
                </c:pt>
                <c:pt idx="6">
                  <c:v>0.87534577377325395</c:v>
                </c:pt>
                <c:pt idx="7">
                  <c:v>0.78933152229764603</c:v>
                </c:pt>
                <c:pt idx="8">
                  <c:v>1.58539319473578</c:v>
                </c:pt>
                <c:pt idx="9">
                  <c:v>1.18578134963983</c:v>
                </c:pt>
                <c:pt idx="10">
                  <c:v>1.1280534340431501</c:v>
                </c:pt>
                <c:pt idx="11">
                  <c:v>0.73030739576380099</c:v>
                </c:pt>
                <c:pt idx="12">
                  <c:v>0.83303711090562005</c:v>
                </c:pt>
                <c:pt idx="13">
                  <c:v>0.76373592093592202</c:v>
                </c:pt>
                <c:pt idx="14">
                  <c:v>0.75644892820089304</c:v>
                </c:pt>
                <c:pt idx="15">
                  <c:v>1.26695828867488</c:v>
                </c:pt>
                <c:pt idx="16">
                  <c:v>0.63332844176788705</c:v>
                </c:pt>
                <c:pt idx="17">
                  <c:v>0.825381537513733</c:v>
                </c:pt>
                <c:pt idx="18">
                  <c:v>0.63419151997916701</c:v>
                </c:pt>
                <c:pt idx="19">
                  <c:v>0.91437068835185997</c:v>
                </c:pt>
                <c:pt idx="20">
                  <c:v>1.01533584617748</c:v>
                </c:pt>
                <c:pt idx="21">
                  <c:v>0.87724055364523201</c:v>
                </c:pt>
                <c:pt idx="22">
                  <c:v>0.78061955575747299</c:v>
                </c:pt>
                <c:pt idx="23">
                  <c:v>0.95052695810615295</c:v>
                </c:pt>
                <c:pt idx="24">
                  <c:v>1.7464532194067599</c:v>
                </c:pt>
                <c:pt idx="25">
                  <c:v>0.90262955171811499</c:v>
                </c:pt>
                <c:pt idx="26">
                  <c:v>0.75389215091406303</c:v>
                </c:pt>
                <c:pt idx="27">
                  <c:v>0.55269783953937301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7E-4D63-A45D-B4F92FC05007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reproductie!$E$37:$AF$37</c:f>
              <c:numCache>
                <c:formatCode>0.00</c:formatCode>
                <c:ptCount val="28"/>
                <c:pt idx="0">
                  <c:v>0.22902000969837399</c:v>
                </c:pt>
                <c:pt idx="1">
                  <c:v>0.60473360999663595</c:v>
                </c:pt>
                <c:pt idx="2">
                  <c:v>0.467834563537946</c:v>
                </c:pt>
                <c:pt idx="3">
                  <c:v>0.55218764447829605</c:v>
                </c:pt>
                <c:pt idx="4">
                  <c:v>0.40159191400569899</c:v>
                </c:pt>
                <c:pt idx="5">
                  <c:v>0.75884676300063503</c:v>
                </c:pt>
                <c:pt idx="6">
                  <c:v>0.56731488549404596</c:v>
                </c:pt>
                <c:pt idx="7">
                  <c:v>0.49318899978295999</c:v>
                </c:pt>
                <c:pt idx="8">
                  <c:v>1.03593202440423</c:v>
                </c:pt>
                <c:pt idx="9">
                  <c:v>0.79644239770116498</c:v>
                </c:pt>
                <c:pt idx="10">
                  <c:v>0.77469328935390802</c:v>
                </c:pt>
                <c:pt idx="11">
                  <c:v>0.473439876893128</c:v>
                </c:pt>
                <c:pt idx="12">
                  <c:v>0.544349087930453</c:v>
                </c:pt>
                <c:pt idx="13">
                  <c:v>0.49245746656702999</c:v>
                </c:pt>
                <c:pt idx="14">
                  <c:v>0.51390190514100598</c:v>
                </c:pt>
                <c:pt idx="15">
                  <c:v>0.89188491642463497</c:v>
                </c:pt>
                <c:pt idx="16">
                  <c:v>0.44312784882385198</c:v>
                </c:pt>
                <c:pt idx="17">
                  <c:v>0.59572744277078504</c:v>
                </c:pt>
                <c:pt idx="18">
                  <c:v>0.454107228289029</c:v>
                </c:pt>
                <c:pt idx="19">
                  <c:v>0.65315819967824595</c:v>
                </c:pt>
                <c:pt idx="20">
                  <c:v>0.71995385153536995</c:v>
                </c:pt>
                <c:pt idx="21">
                  <c:v>0.63136574807330104</c:v>
                </c:pt>
                <c:pt idx="22">
                  <c:v>0.55917668937735798</c:v>
                </c:pt>
                <c:pt idx="23">
                  <c:v>0.67945877190933301</c:v>
                </c:pt>
                <c:pt idx="24">
                  <c:v>1.2592217206057901</c:v>
                </c:pt>
                <c:pt idx="25">
                  <c:v>0.65028307695966703</c:v>
                </c:pt>
                <c:pt idx="26">
                  <c:v>0.53235660218564895</c:v>
                </c:pt>
                <c:pt idx="27">
                  <c:v>0.38712756197019799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7E-4D63-A45D-B4F92FC05007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reproductie!$E$38:$AF$38</c:f>
              <c:numCache>
                <c:formatCode>0.00</c:formatCode>
                <c:ptCount val="28"/>
                <c:pt idx="0">
                  <c:v>1.3915117464154501</c:v>
                </c:pt>
                <c:pt idx="1">
                  <c:v>1.6835359117795701</c:v>
                </c:pt>
                <c:pt idx="2">
                  <c:v>1.3285633911954799</c:v>
                </c:pt>
                <c:pt idx="3">
                  <c:v>1.43500263174521</c:v>
                </c:pt>
                <c:pt idx="4">
                  <c:v>1.0138248538291801</c:v>
                </c:pt>
                <c:pt idx="5">
                  <c:v>1.7466545746950399</c:v>
                </c:pt>
                <c:pt idx="6">
                  <c:v>1.3471654742583501</c:v>
                </c:pt>
                <c:pt idx="7">
                  <c:v>1.2571737236549501</c:v>
                </c:pt>
                <c:pt idx="8">
                  <c:v>2.43329622063241</c:v>
                </c:pt>
                <c:pt idx="9">
                  <c:v>1.76544670043535</c:v>
                </c:pt>
                <c:pt idx="10">
                  <c:v>1.64169860153625</c:v>
                </c:pt>
                <c:pt idx="11">
                  <c:v>1.1209681009941099</c:v>
                </c:pt>
                <c:pt idx="12">
                  <c:v>1.2710481194560499</c:v>
                </c:pt>
                <c:pt idx="13">
                  <c:v>1.1787233574965399</c:v>
                </c:pt>
                <c:pt idx="14">
                  <c:v>1.1101427649261799</c:v>
                </c:pt>
                <c:pt idx="15">
                  <c:v>1.8011889316629599</c:v>
                </c:pt>
                <c:pt idx="16">
                  <c:v>0.90227728676371199</c:v>
                </c:pt>
                <c:pt idx="17">
                  <c:v>1.14193398711731</c:v>
                </c:pt>
                <c:pt idx="18">
                  <c:v>0.88352293091453504</c:v>
                </c:pt>
                <c:pt idx="19">
                  <c:v>1.2788100243698199</c:v>
                </c:pt>
                <c:pt idx="20">
                  <c:v>1.43097316836828</c:v>
                </c:pt>
                <c:pt idx="21">
                  <c:v>1.21728896160475</c:v>
                </c:pt>
                <c:pt idx="22">
                  <c:v>1.0879692167100301</c:v>
                </c:pt>
                <c:pt idx="23">
                  <c:v>1.3286872932131799</c:v>
                </c:pt>
                <c:pt idx="24">
                  <c:v>2.4256464029599498</c:v>
                </c:pt>
                <c:pt idx="25">
                  <c:v>1.2513879500343501</c:v>
                </c:pt>
                <c:pt idx="26">
                  <c:v>1.06512635912026</c:v>
                </c:pt>
                <c:pt idx="27">
                  <c:v>0.78548685645701799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7E-4D63-A45D-B4F92FC0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1448"/>
        <c:axId val="699758704"/>
      </c:scatterChart>
      <c:valAx>
        <c:axId val="69976144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8704"/>
        <c:crosses val="autoZero"/>
        <c:crossBetween val="midCat"/>
        <c:majorUnit val="3"/>
        <c:minorUnit val="1"/>
      </c:valAx>
      <c:valAx>
        <c:axId val="699758704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144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Grasmus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01D-4C38-9BE2-FE168A7950D7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01D-4C38-9BE2-FE168A7950D7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ad'!$E$36:$AE$36</c:f>
              <c:numCache>
                <c:formatCode>0.00</c:formatCode>
                <c:ptCount val="27"/>
                <c:pt idx="1">
                  <c:v>0.18422959999999999</c:v>
                </c:pt>
                <c:pt idx="2">
                  <c:v>0.34344049999999998</c:v>
                </c:pt>
                <c:pt idx="3">
                  <c:v>0.26508739999999997</c:v>
                </c:pt>
                <c:pt idx="4">
                  <c:v>0.4133637</c:v>
                </c:pt>
                <c:pt idx="5">
                  <c:v>0.25827319999999998</c:v>
                </c:pt>
                <c:pt idx="6">
                  <c:v>0.23512359999999999</c:v>
                </c:pt>
                <c:pt idx="7">
                  <c:v>0.34748099999999998</c:v>
                </c:pt>
                <c:pt idx="8">
                  <c:v>0.3399568</c:v>
                </c:pt>
                <c:pt idx="9">
                  <c:v>0.40944819999999998</c:v>
                </c:pt>
                <c:pt idx="10">
                  <c:v>0.2344976</c:v>
                </c:pt>
                <c:pt idx="11">
                  <c:v>0.489811</c:v>
                </c:pt>
                <c:pt idx="12">
                  <c:v>0.23364389999999999</c:v>
                </c:pt>
                <c:pt idx="13">
                  <c:v>0.17681659999999999</c:v>
                </c:pt>
                <c:pt idx="14">
                  <c:v>0.33683999999999997</c:v>
                </c:pt>
                <c:pt idx="15">
                  <c:v>0.38019069999999999</c:v>
                </c:pt>
                <c:pt idx="16">
                  <c:v>0.48306490000000002</c:v>
                </c:pt>
                <c:pt idx="17">
                  <c:v>0.2967902</c:v>
                </c:pt>
                <c:pt idx="18">
                  <c:v>0.4606904</c:v>
                </c:pt>
                <c:pt idx="19">
                  <c:v>0.31037700000000001</c:v>
                </c:pt>
                <c:pt idx="20">
                  <c:v>0.47618769999999999</c:v>
                </c:pt>
                <c:pt idx="21">
                  <c:v>0.35410059999999999</c:v>
                </c:pt>
                <c:pt idx="22">
                  <c:v>0.45504739999999999</c:v>
                </c:pt>
                <c:pt idx="23">
                  <c:v>0.33799190000000001</c:v>
                </c:pt>
                <c:pt idx="24">
                  <c:v>0.41821130000000001</c:v>
                </c:pt>
                <c:pt idx="25">
                  <c:v>0.39729880000000001</c:v>
                </c:pt>
                <c:pt idx="26">
                  <c:v>0.33114209999999999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1D-4C38-9BE2-FE168A7950D7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ad'!$E$37:$AE$37</c:f>
              <c:numCache>
                <c:formatCode>0.00</c:formatCode>
                <c:ptCount val="27"/>
                <c:pt idx="1">
                  <c:v>6.3456600000000002E-2</c:v>
                </c:pt>
                <c:pt idx="2">
                  <c:v>0.15490780000000001</c:v>
                </c:pt>
                <c:pt idx="3">
                  <c:v>0.12897739999999999</c:v>
                </c:pt>
                <c:pt idx="4">
                  <c:v>0.23367160000000001</c:v>
                </c:pt>
                <c:pt idx="5">
                  <c:v>0.1384753</c:v>
                </c:pt>
                <c:pt idx="6">
                  <c:v>0.1144775</c:v>
                </c:pt>
                <c:pt idx="7">
                  <c:v>0.17652709999999999</c:v>
                </c:pt>
                <c:pt idx="8">
                  <c:v>0.179454</c:v>
                </c:pt>
                <c:pt idx="9">
                  <c:v>0.22260369999999999</c:v>
                </c:pt>
                <c:pt idx="10">
                  <c:v>0.1351657</c:v>
                </c:pt>
                <c:pt idx="11">
                  <c:v>0.28792580000000001</c:v>
                </c:pt>
                <c:pt idx="12">
                  <c:v>0.1188299</c:v>
                </c:pt>
                <c:pt idx="13">
                  <c:v>8.0023800000000006E-2</c:v>
                </c:pt>
                <c:pt idx="14">
                  <c:v>0.2018731</c:v>
                </c:pt>
                <c:pt idx="15">
                  <c:v>0.24882789999999999</c:v>
                </c:pt>
                <c:pt idx="16">
                  <c:v>0.33436260000000001</c:v>
                </c:pt>
                <c:pt idx="17">
                  <c:v>0.20756659999999999</c:v>
                </c:pt>
                <c:pt idx="18">
                  <c:v>0.33523579999999997</c:v>
                </c:pt>
                <c:pt idx="19">
                  <c:v>0.21802669999999999</c:v>
                </c:pt>
                <c:pt idx="20">
                  <c:v>0.33852599999999999</c:v>
                </c:pt>
                <c:pt idx="21">
                  <c:v>0.24865399999999999</c:v>
                </c:pt>
                <c:pt idx="22">
                  <c:v>0.32247110000000001</c:v>
                </c:pt>
                <c:pt idx="23">
                  <c:v>0.2273838</c:v>
                </c:pt>
                <c:pt idx="24">
                  <c:v>0.28712219999999999</c:v>
                </c:pt>
                <c:pt idx="25">
                  <c:v>0.28510780000000002</c:v>
                </c:pt>
                <c:pt idx="26">
                  <c:v>0.21779309999999999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1D-4C38-9BE2-FE168A7950D7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ad'!$E$38:$AE$38</c:f>
              <c:numCache>
                <c:formatCode>0.00</c:formatCode>
                <c:ptCount val="27"/>
                <c:pt idx="1">
                  <c:v>0.42945850000000002</c:v>
                </c:pt>
                <c:pt idx="2">
                  <c:v>0.59883589999999998</c:v>
                </c:pt>
                <c:pt idx="3">
                  <c:v>0.46770659999999997</c:v>
                </c:pt>
                <c:pt idx="4">
                  <c:v>0.61952669999999999</c:v>
                </c:pt>
                <c:pt idx="5">
                  <c:v>0.42998439999999999</c:v>
                </c:pt>
                <c:pt idx="6">
                  <c:v>0.42228359999999998</c:v>
                </c:pt>
                <c:pt idx="7">
                  <c:v>0.56949609999999995</c:v>
                </c:pt>
                <c:pt idx="8">
                  <c:v>0.54812000000000005</c:v>
                </c:pt>
                <c:pt idx="9">
                  <c:v>0.62669470000000005</c:v>
                </c:pt>
                <c:pt idx="10">
                  <c:v>0.37516129999999998</c:v>
                </c:pt>
                <c:pt idx="11">
                  <c:v>0.69507540000000001</c:v>
                </c:pt>
                <c:pt idx="12">
                  <c:v>0.408024</c:v>
                </c:pt>
                <c:pt idx="13">
                  <c:v>0.34657939999999998</c:v>
                </c:pt>
                <c:pt idx="14">
                  <c:v>0.50495279999999998</c:v>
                </c:pt>
                <c:pt idx="15">
                  <c:v>0.5318058</c:v>
                </c:pt>
                <c:pt idx="16">
                  <c:v>0.63482819999999995</c:v>
                </c:pt>
                <c:pt idx="17">
                  <c:v>0.40477610000000003</c:v>
                </c:pt>
                <c:pt idx="18">
                  <c:v>0.59133119999999995</c:v>
                </c:pt>
                <c:pt idx="19">
                  <c:v>0.42079470000000002</c:v>
                </c:pt>
                <c:pt idx="20">
                  <c:v>0.61756529999999998</c:v>
                </c:pt>
                <c:pt idx="21">
                  <c:v>0.47593829999999998</c:v>
                </c:pt>
                <c:pt idx="22">
                  <c:v>0.59431789999999995</c:v>
                </c:pt>
                <c:pt idx="23">
                  <c:v>0.46969499999999997</c:v>
                </c:pt>
                <c:pt idx="24">
                  <c:v>0.56197010000000003</c:v>
                </c:pt>
                <c:pt idx="25">
                  <c:v>0.52143640000000002</c:v>
                </c:pt>
                <c:pt idx="26">
                  <c:v>0.46817449999999999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1D-4C38-9BE2-FE168A79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9488"/>
        <c:axId val="699760272"/>
      </c:scatterChart>
      <c:valAx>
        <c:axId val="69975948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0272"/>
        <c:crosses val="autoZero"/>
        <c:crossBetween val="midCat"/>
        <c:majorUnit val="3"/>
        <c:minorUnit val="1"/>
      </c:valAx>
      <c:valAx>
        <c:axId val="69976027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948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Grasmus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juv'!$E$36:$AE$36</c:f>
              <c:numCache>
                <c:formatCode>0.00</c:formatCode>
                <c:ptCount val="27"/>
                <c:pt idx="0">
                  <c:v>0.49463689999999999</c:v>
                </c:pt>
                <c:pt idx="2">
                  <c:v>6.0969799999999998E-2</c:v>
                </c:pt>
                <c:pt idx="5">
                  <c:v>5.39491E-2</c:v>
                </c:pt>
                <c:pt idx="7">
                  <c:v>5.2103900000000002E-2</c:v>
                </c:pt>
                <c:pt idx="12">
                  <c:v>6.8869399999999997E-2</c:v>
                </c:pt>
                <c:pt idx="13">
                  <c:v>0.13152820000000001</c:v>
                </c:pt>
                <c:pt idx="14">
                  <c:v>6.18591E-2</c:v>
                </c:pt>
                <c:pt idx="15">
                  <c:v>9.9260100000000004E-2</c:v>
                </c:pt>
                <c:pt idx="16">
                  <c:v>0.1188898</c:v>
                </c:pt>
                <c:pt idx="17">
                  <c:v>5.4450800000000001E-2</c:v>
                </c:pt>
                <c:pt idx="18">
                  <c:v>9.1019000000000003E-2</c:v>
                </c:pt>
                <c:pt idx="19">
                  <c:v>6.3596799999999995E-2</c:v>
                </c:pt>
                <c:pt idx="21">
                  <c:v>9.6954100000000001E-2</c:v>
                </c:pt>
                <c:pt idx="23">
                  <c:v>7.0000800000000002E-2</c:v>
                </c:pt>
                <c:pt idx="24">
                  <c:v>0.1047926</c:v>
                </c:pt>
                <c:pt idx="26">
                  <c:v>8.2871100000000003E-2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3D-4D6D-B970-D5F8A752583A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juv'!$E$37:$AE$37</c:f>
              <c:numCache>
                <c:formatCode>0.00</c:formatCode>
                <c:ptCount val="27"/>
                <c:pt idx="0">
                  <c:v>0.1378316</c:v>
                </c:pt>
                <c:pt idx="2">
                  <c:v>1.45156E-2</c:v>
                </c:pt>
                <c:pt idx="5">
                  <c:v>1.93241E-2</c:v>
                </c:pt>
                <c:pt idx="7">
                  <c:v>1.2467300000000001E-2</c:v>
                </c:pt>
                <c:pt idx="12">
                  <c:v>2.1107799999999999E-2</c:v>
                </c:pt>
                <c:pt idx="13">
                  <c:v>5.1710899999999997E-2</c:v>
                </c:pt>
                <c:pt idx="14">
                  <c:v>2.23012E-2</c:v>
                </c:pt>
                <c:pt idx="15">
                  <c:v>5.4628099999999999E-2</c:v>
                </c:pt>
                <c:pt idx="16">
                  <c:v>5.8625099999999999E-2</c:v>
                </c:pt>
                <c:pt idx="17">
                  <c:v>2.6104200000000001E-2</c:v>
                </c:pt>
                <c:pt idx="18">
                  <c:v>4.65099E-2</c:v>
                </c:pt>
                <c:pt idx="19">
                  <c:v>3.1653500000000001E-2</c:v>
                </c:pt>
                <c:pt idx="21">
                  <c:v>5.3329300000000003E-2</c:v>
                </c:pt>
                <c:pt idx="23">
                  <c:v>3.1933099999999999E-2</c:v>
                </c:pt>
                <c:pt idx="24">
                  <c:v>6.2546599999999994E-2</c:v>
                </c:pt>
                <c:pt idx="26">
                  <c:v>3.5020200000000001E-2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3D-4D6D-B970-D5F8A752583A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juv'!$E$38:$AE$38</c:f>
              <c:numCache>
                <c:formatCode>0.00</c:formatCode>
                <c:ptCount val="27"/>
                <c:pt idx="0">
                  <c:v>0.85699000000000003</c:v>
                </c:pt>
                <c:pt idx="2">
                  <c:v>0.22252269999999999</c:v>
                </c:pt>
                <c:pt idx="5">
                  <c:v>0.141654</c:v>
                </c:pt>
                <c:pt idx="7">
                  <c:v>0.19311320000000001</c:v>
                </c:pt>
                <c:pt idx="12">
                  <c:v>0.20236180000000001</c:v>
                </c:pt>
                <c:pt idx="13">
                  <c:v>0.2960796</c:v>
                </c:pt>
                <c:pt idx="14">
                  <c:v>0.16009509999999999</c:v>
                </c:pt>
                <c:pt idx="15">
                  <c:v>0.1736587</c:v>
                </c:pt>
                <c:pt idx="16">
                  <c:v>0.22621769999999999</c:v>
                </c:pt>
                <c:pt idx="17">
                  <c:v>0.11009919999999999</c:v>
                </c:pt>
                <c:pt idx="18">
                  <c:v>0.1705054</c:v>
                </c:pt>
                <c:pt idx="19">
                  <c:v>0.1236593</c:v>
                </c:pt>
                <c:pt idx="21">
                  <c:v>0.16986200000000001</c:v>
                </c:pt>
                <c:pt idx="23">
                  <c:v>0.14657800000000001</c:v>
                </c:pt>
                <c:pt idx="24">
                  <c:v>0.1703866</c:v>
                </c:pt>
                <c:pt idx="26">
                  <c:v>0.1836605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3D-4D6D-B970-D5F8A7525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9880"/>
        <c:axId val="699753608"/>
      </c:scatterChart>
      <c:valAx>
        <c:axId val="69975988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3608"/>
        <c:crosses val="autoZero"/>
        <c:crossBetween val="midCat"/>
        <c:majorUnit val="3"/>
        <c:minorUnit val="1"/>
      </c:valAx>
      <c:valAx>
        <c:axId val="69975360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988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Tuinfluiter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2B9-490F-BA30-1A92E113D5CE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2B9-490F-BA30-1A92E113D5CE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reproductie!$E$39:$AF$39</c:f>
              <c:numCache>
                <c:formatCode>0.00</c:formatCode>
                <c:ptCount val="28"/>
                <c:pt idx="0">
                  <c:v>0.61197566198869202</c:v>
                </c:pt>
                <c:pt idx="1">
                  <c:v>0.96379123882505902</c:v>
                </c:pt>
                <c:pt idx="2">
                  <c:v>0.96066326142742597</c:v>
                </c:pt>
                <c:pt idx="3">
                  <c:v>0.97514720356309104</c:v>
                </c:pt>
                <c:pt idx="4">
                  <c:v>0.83396508948707804</c:v>
                </c:pt>
                <c:pt idx="5">
                  <c:v>1.2034749354245899</c:v>
                </c:pt>
                <c:pt idx="6">
                  <c:v>1.0982532758800101</c:v>
                </c:pt>
                <c:pt idx="7">
                  <c:v>1.10796857964952</c:v>
                </c:pt>
                <c:pt idx="8">
                  <c:v>1.12135289489503</c:v>
                </c:pt>
                <c:pt idx="9">
                  <c:v>1.52720503159932</c:v>
                </c:pt>
                <c:pt idx="10">
                  <c:v>1.28368435050327</c:v>
                </c:pt>
                <c:pt idx="11">
                  <c:v>1.0844261677164799</c:v>
                </c:pt>
                <c:pt idx="12">
                  <c:v>1.0154095420853</c:v>
                </c:pt>
                <c:pt idx="13">
                  <c:v>0.88705278067858295</c:v>
                </c:pt>
                <c:pt idx="14">
                  <c:v>1.13669887826475</c:v>
                </c:pt>
                <c:pt idx="15">
                  <c:v>1.0953362016219399</c:v>
                </c:pt>
                <c:pt idx="16">
                  <c:v>1.2123074955753901</c:v>
                </c:pt>
                <c:pt idx="17">
                  <c:v>0.92759706511365703</c:v>
                </c:pt>
                <c:pt idx="18">
                  <c:v>0.812307618344561</c:v>
                </c:pt>
                <c:pt idx="19">
                  <c:v>1.00213995071683</c:v>
                </c:pt>
                <c:pt idx="20">
                  <c:v>1.1532417782878099</c:v>
                </c:pt>
                <c:pt idx="21">
                  <c:v>0.98725850950654703</c:v>
                </c:pt>
                <c:pt idx="22">
                  <c:v>0.74514411264924096</c:v>
                </c:pt>
                <c:pt idx="23">
                  <c:v>1.63293894925636</c:v>
                </c:pt>
                <c:pt idx="24">
                  <c:v>1.5892872093589401</c:v>
                </c:pt>
                <c:pt idx="25">
                  <c:v>1.23525273444108</c:v>
                </c:pt>
                <c:pt idx="26">
                  <c:v>0.78295625682685699</c:v>
                </c:pt>
                <c:pt idx="27">
                  <c:v>0.74238548324546605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B9-490F-BA30-1A92E113D5CE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reproductie!$E$40:$AF$40</c:f>
              <c:numCache>
                <c:formatCode>0.00</c:formatCode>
                <c:ptCount val="28"/>
                <c:pt idx="0">
                  <c:v>0.36551490011936599</c:v>
                </c:pt>
                <c:pt idx="1">
                  <c:v>0.65544509838129605</c:v>
                </c:pt>
                <c:pt idx="2">
                  <c:v>0.66495009234065805</c:v>
                </c:pt>
                <c:pt idx="3">
                  <c:v>0.69769796866181499</c:v>
                </c:pt>
                <c:pt idx="4">
                  <c:v>0.59682841710897805</c:v>
                </c:pt>
                <c:pt idx="5">
                  <c:v>0.87810185951227504</c:v>
                </c:pt>
                <c:pt idx="6">
                  <c:v>0.80075935907520701</c:v>
                </c:pt>
                <c:pt idx="7">
                  <c:v>0.78327513375672397</c:v>
                </c:pt>
                <c:pt idx="8">
                  <c:v>0.81871073294285801</c:v>
                </c:pt>
                <c:pt idx="9">
                  <c:v>1.15259876942795</c:v>
                </c:pt>
                <c:pt idx="10">
                  <c:v>0.97485498103433299</c:v>
                </c:pt>
                <c:pt idx="11">
                  <c:v>0.81341168303119005</c:v>
                </c:pt>
                <c:pt idx="12">
                  <c:v>0.75414319870701496</c:v>
                </c:pt>
                <c:pt idx="13">
                  <c:v>0.65288217470506205</c:v>
                </c:pt>
                <c:pt idx="14">
                  <c:v>0.83948170288389001</c:v>
                </c:pt>
                <c:pt idx="15">
                  <c:v>0.797892534867081</c:v>
                </c:pt>
                <c:pt idx="16">
                  <c:v>0.90087335123950896</c:v>
                </c:pt>
                <c:pt idx="17">
                  <c:v>0.69086546959885098</c:v>
                </c:pt>
                <c:pt idx="18">
                  <c:v>0.59755779466982495</c:v>
                </c:pt>
                <c:pt idx="19">
                  <c:v>0.73963704819477905</c:v>
                </c:pt>
                <c:pt idx="20">
                  <c:v>0.86087257831810704</c:v>
                </c:pt>
                <c:pt idx="21">
                  <c:v>0.74167659382751605</c:v>
                </c:pt>
                <c:pt idx="22">
                  <c:v>0.54314524364891004</c:v>
                </c:pt>
                <c:pt idx="23">
                  <c:v>1.2442479877638699</c:v>
                </c:pt>
                <c:pt idx="24">
                  <c:v>1.20830927709884</c:v>
                </c:pt>
                <c:pt idx="25">
                  <c:v>0.929938175153736</c:v>
                </c:pt>
                <c:pt idx="26">
                  <c:v>0.589115407073457</c:v>
                </c:pt>
                <c:pt idx="27">
                  <c:v>0.54513747051706196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B9-490F-BA30-1A92E113D5CE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reproductie!$E$41:$AF$41</c:f>
              <c:numCache>
                <c:formatCode>0.00</c:formatCode>
                <c:ptCount val="28"/>
                <c:pt idx="0">
                  <c:v>1.00210371308738</c:v>
                </c:pt>
                <c:pt idx="1">
                  <c:v>1.4131700509001599</c:v>
                </c:pt>
                <c:pt idx="2">
                  <c:v>1.38335926886421</c:v>
                </c:pt>
                <c:pt idx="3">
                  <c:v>1.35985062292755</c:v>
                </c:pt>
                <c:pt idx="4">
                  <c:v>1.1616838424628999</c:v>
                </c:pt>
                <c:pt idx="5">
                  <c:v>1.6478934803302601</c:v>
                </c:pt>
                <c:pt idx="6">
                  <c:v>1.50397363987119</c:v>
                </c:pt>
                <c:pt idx="7">
                  <c:v>1.5640606447079199</c:v>
                </c:pt>
                <c:pt idx="8">
                  <c:v>1.53401720904825</c:v>
                </c:pt>
                <c:pt idx="9">
                  <c:v>2.0239706845407399</c:v>
                </c:pt>
                <c:pt idx="10">
                  <c:v>1.6900723866427401</c:v>
                </c:pt>
                <c:pt idx="11">
                  <c:v>1.44421439825328</c:v>
                </c:pt>
                <c:pt idx="12">
                  <c:v>1.365126050914</c:v>
                </c:pt>
                <c:pt idx="13">
                  <c:v>1.2015573761832199</c:v>
                </c:pt>
                <c:pt idx="14">
                  <c:v>1.5367672234523699</c:v>
                </c:pt>
                <c:pt idx="15">
                  <c:v>1.5006516252662101</c:v>
                </c:pt>
                <c:pt idx="16">
                  <c:v>1.6298541707318099</c:v>
                </c:pt>
                <c:pt idx="17">
                  <c:v>1.2428682200751999</c:v>
                </c:pt>
                <c:pt idx="18">
                  <c:v>1.1003020410075499</c:v>
                </c:pt>
                <c:pt idx="19">
                  <c:v>1.3549462425874399</c:v>
                </c:pt>
                <c:pt idx="20">
                  <c:v>1.5433220021731999</c:v>
                </c:pt>
                <c:pt idx="21">
                  <c:v>1.3121239039513799</c:v>
                </c:pt>
                <c:pt idx="22">
                  <c:v>1.0178184278241</c:v>
                </c:pt>
                <c:pt idx="23">
                  <c:v>2.1449404585725</c:v>
                </c:pt>
                <c:pt idx="24">
                  <c:v>2.0919572559889001</c:v>
                </c:pt>
                <c:pt idx="25">
                  <c:v>1.6402706400856399</c:v>
                </c:pt>
                <c:pt idx="26">
                  <c:v>1.0383136780078599</c:v>
                </c:pt>
                <c:pt idx="27">
                  <c:v>1.00752774462821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B9-490F-BA30-1A92E113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1840"/>
        <c:axId val="699763016"/>
      </c:scatterChart>
      <c:valAx>
        <c:axId val="69976184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3016"/>
        <c:crosses val="autoZero"/>
        <c:crossBetween val="midCat"/>
        <c:majorUnit val="3"/>
        <c:minorUnit val="1"/>
      </c:valAx>
      <c:valAx>
        <c:axId val="699763016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1840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Tuinfluiter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303-4224-9595-9A6D8DFF2EF9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303-4224-9595-9A6D8DFF2EF9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ad'!$E$39:$AE$39</c:f>
              <c:numCache>
                <c:formatCode>0.00</c:formatCode>
                <c:ptCount val="27"/>
                <c:pt idx="0">
                  <c:v>0.14954770000000001</c:v>
                </c:pt>
                <c:pt idx="1">
                  <c:v>0.35252359999999999</c:v>
                </c:pt>
                <c:pt idx="2">
                  <c:v>0.55054400000000003</c:v>
                </c:pt>
                <c:pt idx="3">
                  <c:v>0.56555509999999998</c:v>
                </c:pt>
                <c:pt idx="4">
                  <c:v>0.48557980000000001</c:v>
                </c:pt>
                <c:pt idx="5">
                  <c:v>0.44075560000000003</c:v>
                </c:pt>
                <c:pt idx="6">
                  <c:v>0.39899649999999998</c:v>
                </c:pt>
                <c:pt idx="7">
                  <c:v>0.44930530000000002</c:v>
                </c:pt>
                <c:pt idx="8">
                  <c:v>0.51592090000000002</c:v>
                </c:pt>
                <c:pt idx="9">
                  <c:v>0.64780539999999998</c:v>
                </c:pt>
                <c:pt idx="10">
                  <c:v>0.51681279999999996</c:v>
                </c:pt>
                <c:pt idx="11">
                  <c:v>0.46381299999999998</c:v>
                </c:pt>
                <c:pt idx="12">
                  <c:v>0.4460865</c:v>
                </c:pt>
                <c:pt idx="13">
                  <c:v>0.58807200000000004</c:v>
                </c:pt>
                <c:pt idx="14">
                  <c:v>0.4002386</c:v>
                </c:pt>
                <c:pt idx="15">
                  <c:v>0.47559050000000003</c:v>
                </c:pt>
                <c:pt idx="16">
                  <c:v>0.55353390000000002</c:v>
                </c:pt>
                <c:pt idx="17">
                  <c:v>0.4700299</c:v>
                </c:pt>
                <c:pt idx="18">
                  <c:v>0.43278689999999997</c:v>
                </c:pt>
                <c:pt idx="19">
                  <c:v>0.54135869999999997</c:v>
                </c:pt>
                <c:pt idx="20">
                  <c:v>0.4825489</c:v>
                </c:pt>
                <c:pt idx="21">
                  <c:v>0.42678159999999998</c:v>
                </c:pt>
                <c:pt idx="22">
                  <c:v>0.63203030000000004</c:v>
                </c:pt>
                <c:pt idx="23">
                  <c:v>0.50830410000000004</c:v>
                </c:pt>
                <c:pt idx="24">
                  <c:v>0.51522939999999995</c:v>
                </c:pt>
                <c:pt idx="25">
                  <c:v>0.58495629999999998</c:v>
                </c:pt>
                <c:pt idx="26">
                  <c:v>0.41542309999999999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03-4224-9595-9A6D8DFF2EF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ad'!$E$40:$AE$40</c:f>
              <c:numCache>
                <c:formatCode>0.00</c:formatCode>
                <c:ptCount val="27"/>
                <c:pt idx="0">
                  <c:v>5.9364800000000002E-2</c:v>
                </c:pt>
                <c:pt idx="1">
                  <c:v>0.2159276</c:v>
                </c:pt>
                <c:pt idx="2">
                  <c:v>0.391067</c:v>
                </c:pt>
                <c:pt idx="3">
                  <c:v>0.42245310000000003</c:v>
                </c:pt>
                <c:pt idx="4">
                  <c:v>0.36944909999999997</c:v>
                </c:pt>
                <c:pt idx="5">
                  <c:v>0.32776179999999999</c:v>
                </c:pt>
                <c:pt idx="6">
                  <c:v>0.29535440000000002</c:v>
                </c:pt>
                <c:pt idx="7">
                  <c:v>0.31975880000000001</c:v>
                </c:pt>
                <c:pt idx="8">
                  <c:v>0.38450640000000003</c:v>
                </c:pt>
                <c:pt idx="9">
                  <c:v>0.50518149999999995</c:v>
                </c:pt>
                <c:pt idx="10">
                  <c:v>0.41286499999999998</c:v>
                </c:pt>
                <c:pt idx="11">
                  <c:v>0.36695630000000001</c:v>
                </c:pt>
                <c:pt idx="12">
                  <c:v>0.34600069999999999</c:v>
                </c:pt>
                <c:pt idx="13">
                  <c:v>0.4597619</c:v>
                </c:pt>
                <c:pt idx="14">
                  <c:v>0.29994029999999999</c:v>
                </c:pt>
                <c:pt idx="15">
                  <c:v>0.35135909999999998</c:v>
                </c:pt>
                <c:pt idx="16">
                  <c:v>0.41793239999999998</c:v>
                </c:pt>
                <c:pt idx="17">
                  <c:v>0.36389870000000002</c:v>
                </c:pt>
                <c:pt idx="18">
                  <c:v>0.32982679999999998</c:v>
                </c:pt>
                <c:pt idx="19">
                  <c:v>0.41963230000000001</c:v>
                </c:pt>
                <c:pt idx="20">
                  <c:v>0.37627840000000001</c:v>
                </c:pt>
                <c:pt idx="21">
                  <c:v>0.33699499999999999</c:v>
                </c:pt>
                <c:pt idx="22">
                  <c:v>0.49886740000000002</c:v>
                </c:pt>
                <c:pt idx="23">
                  <c:v>0.39888469999999998</c:v>
                </c:pt>
                <c:pt idx="24">
                  <c:v>0.40789940000000002</c:v>
                </c:pt>
                <c:pt idx="25">
                  <c:v>0.46478659999999999</c:v>
                </c:pt>
                <c:pt idx="26">
                  <c:v>0.31753609999999999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03-4224-9595-9A6D8DFF2EF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ad'!$E$41:$AE$41</c:f>
              <c:numCache>
                <c:formatCode>0.00</c:formatCode>
                <c:ptCount val="27"/>
                <c:pt idx="0">
                  <c:v>0.32883649999999998</c:v>
                </c:pt>
                <c:pt idx="1">
                  <c:v>0.5183989</c:v>
                </c:pt>
                <c:pt idx="2">
                  <c:v>0.70026659999999996</c:v>
                </c:pt>
                <c:pt idx="3">
                  <c:v>0.69850480000000004</c:v>
                </c:pt>
                <c:pt idx="4">
                  <c:v>0.60328879999999996</c:v>
                </c:pt>
                <c:pt idx="5">
                  <c:v>0.5602393</c:v>
                </c:pt>
                <c:pt idx="6">
                  <c:v>0.51255300000000004</c:v>
                </c:pt>
                <c:pt idx="7">
                  <c:v>0.58611420000000003</c:v>
                </c:pt>
                <c:pt idx="8">
                  <c:v>0.64516980000000002</c:v>
                </c:pt>
                <c:pt idx="9">
                  <c:v>0.76818419999999998</c:v>
                </c:pt>
                <c:pt idx="10">
                  <c:v>0.61932580000000004</c:v>
                </c:pt>
                <c:pt idx="11">
                  <c:v>0.56347899999999995</c:v>
                </c:pt>
                <c:pt idx="12">
                  <c:v>0.55074319999999999</c:v>
                </c:pt>
                <c:pt idx="13">
                  <c:v>0.70543259999999997</c:v>
                </c:pt>
                <c:pt idx="14">
                  <c:v>0.50965890000000003</c:v>
                </c:pt>
                <c:pt idx="15">
                  <c:v>0.60291819999999996</c:v>
                </c:pt>
                <c:pt idx="16">
                  <c:v>0.68161119999999997</c:v>
                </c:pt>
                <c:pt idx="17">
                  <c:v>0.57894239999999997</c:v>
                </c:pt>
                <c:pt idx="18">
                  <c:v>0.54189869999999996</c:v>
                </c:pt>
                <c:pt idx="19">
                  <c:v>0.65834110000000001</c:v>
                </c:pt>
                <c:pt idx="20">
                  <c:v>0.5904218</c:v>
                </c:pt>
                <c:pt idx="21">
                  <c:v>0.52166789999999996</c:v>
                </c:pt>
                <c:pt idx="22">
                  <c:v>0.74770400000000004</c:v>
                </c:pt>
                <c:pt idx="23">
                  <c:v>0.61693359999999997</c:v>
                </c:pt>
                <c:pt idx="24">
                  <c:v>0.62117270000000002</c:v>
                </c:pt>
                <c:pt idx="25">
                  <c:v>0.69580350000000002</c:v>
                </c:pt>
                <c:pt idx="26">
                  <c:v>0.52047259999999995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03-4224-9595-9A6D8DFF2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4000"/>
        <c:axId val="699754392"/>
      </c:scatterChart>
      <c:valAx>
        <c:axId val="69975400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4392"/>
        <c:crosses val="autoZero"/>
        <c:crossBetween val="midCat"/>
        <c:majorUnit val="3"/>
        <c:minorUnit val="1"/>
      </c:valAx>
      <c:valAx>
        <c:axId val="69975439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400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Tuinfluiter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AD4-4CCA-924E-A788BC931B43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juv'!$E$39:$AE$39</c:f>
              <c:numCache>
                <c:formatCode>0.00</c:formatCode>
                <c:ptCount val="27"/>
                <c:pt idx="1">
                  <c:v>7.9353599999999996E-2</c:v>
                </c:pt>
                <c:pt idx="2">
                  <c:v>7.9913700000000004E-2</c:v>
                </c:pt>
                <c:pt idx="3">
                  <c:v>0.1189207</c:v>
                </c:pt>
                <c:pt idx="4">
                  <c:v>7.06344E-2</c:v>
                </c:pt>
                <c:pt idx="5">
                  <c:v>9.85013E-2</c:v>
                </c:pt>
                <c:pt idx="6">
                  <c:v>5.1359000000000002E-2</c:v>
                </c:pt>
                <c:pt idx="8">
                  <c:v>9.4778699999999994E-2</c:v>
                </c:pt>
                <c:pt idx="9">
                  <c:v>7.6661699999999999E-2</c:v>
                </c:pt>
                <c:pt idx="10">
                  <c:v>6.1511900000000001E-2</c:v>
                </c:pt>
                <c:pt idx="12">
                  <c:v>0.10944479999999999</c:v>
                </c:pt>
                <c:pt idx="13">
                  <c:v>0.1062511</c:v>
                </c:pt>
                <c:pt idx="15">
                  <c:v>8.9598999999999998E-2</c:v>
                </c:pt>
                <c:pt idx="16">
                  <c:v>9.1894299999999998E-2</c:v>
                </c:pt>
                <c:pt idx="17">
                  <c:v>8.4186499999999997E-2</c:v>
                </c:pt>
                <c:pt idx="18">
                  <c:v>0.163716</c:v>
                </c:pt>
                <c:pt idx="19">
                  <c:v>0.13555059999999999</c:v>
                </c:pt>
                <c:pt idx="20">
                  <c:v>0.1514317</c:v>
                </c:pt>
                <c:pt idx="21">
                  <c:v>6.3648200000000002E-2</c:v>
                </c:pt>
                <c:pt idx="22">
                  <c:v>0.1060324</c:v>
                </c:pt>
                <c:pt idx="23">
                  <c:v>0.111072</c:v>
                </c:pt>
                <c:pt idx="24">
                  <c:v>0.1065519</c:v>
                </c:pt>
                <c:pt idx="25">
                  <c:v>8.4029099999999995E-2</c:v>
                </c:pt>
                <c:pt idx="26">
                  <c:v>7.8893000000000005E-2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D4-4CCA-924E-A788BC931B43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juv'!$E$40:$AE$40</c:f>
              <c:numCache>
                <c:formatCode>0.00</c:formatCode>
                <c:ptCount val="27"/>
                <c:pt idx="1">
                  <c:v>3.7433899999999999E-2</c:v>
                </c:pt>
                <c:pt idx="2">
                  <c:v>3.7744199999999999E-2</c:v>
                </c:pt>
                <c:pt idx="3">
                  <c:v>6.8346199999999996E-2</c:v>
                </c:pt>
                <c:pt idx="4">
                  <c:v>3.3302499999999999E-2</c:v>
                </c:pt>
                <c:pt idx="5">
                  <c:v>5.52992E-2</c:v>
                </c:pt>
                <c:pt idx="6">
                  <c:v>2.2817400000000002E-2</c:v>
                </c:pt>
                <c:pt idx="8">
                  <c:v>5.2068999999999997E-2</c:v>
                </c:pt>
                <c:pt idx="9">
                  <c:v>4.4970599999999999E-2</c:v>
                </c:pt>
                <c:pt idx="10">
                  <c:v>3.4561399999999999E-2</c:v>
                </c:pt>
                <c:pt idx="12">
                  <c:v>6.3009700000000002E-2</c:v>
                </c:pt>
                <c:pt idx="13">
                  <c:v>5.6507000000000002E-2</c:v>
                </c:pt>
                <c:pt idx="15">
                  <c:v>4.6145899999999997E-2</c:v>
                </c:pt>
                <c:pt idx="16">
                  <c:v>5.0404299999999999E-2</c:v>
                </c:pt>
                <c:pt idx="17">
                  <c:v>4.4842399999999998E-2</c:v>
                </c:pt>
                <c:pt idx="18">
                  <c:v>9.79545E-2</c:v>
                </c:pt>
                <c:pt idx="19">
                  <c:v>8.0996899999999997E-2</c:v>
                </c:pt>
                <c:pt idx="20">
                  <c:v>9.5675200000000002E-2</c:v>
                </c:pt>
                <c:pt idx="21">
                  <c:v>3.2881599999999997E-2</c:v>
                </c:pt>
                <c:pt idx="22">
                  <c:v>5.4673699999999999E-2</c:v>
                </c:pt>
                <c:pt idx="23">
                  <c:v>7.3040499999999994E-2</c:v>
                </c:pt>
                <c:pt idx="24">
                  <c:v>6.8700600000000001E-2</c:v>
                </c:pt>
                <c:pt idx="25">
                  <c:v>4.7106200000000001E-2</c:v>
                </c:pt>
                <c:pt idx="26">
                  <c:v>3.8753700000000002E-2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D4-4CCA-924E-A788BC931B43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juv'!$E$41:$AE$41</c:f>
              <c:numCache>
                <c:formatCode>0.00</c:formatCode>
                <c:ptCount val="27"/>
                <c:pt idx="1">
                  <c:v>0.16039419999999999</c:v>
                </c:pt>
                <c:pt idx="2">
                  <c:v>0.16129930000000001</c:v>
                </c:pt>
                <c:pt idx="3">
                  <c:v>0.1989282</c:v>
                </c:pt>
                <c:pt idx="4">
                  <c:v>0.14359859999999999</c:v>
                </c:pt>
                <c:pt idx="5">
                  <c:v>0.16940240000000001</c:v>
                </c:pt>
                <c:pt idx="6">
                  <c:v>0.11152769999999999</c:v>
                </c:pt>
                <c:pt idx="8">
                  <c:v>0.16637260000000001</c:v>
                </c:pt>
                <c:pt idx="9">
                  <c:v>0.1276996</c:v>
                </c:pt>
                <c:pt idx="10">
                  <c:v>0.1071455</c:v>
                </c:pt>
                <c:pt idx="12">
                  <c:v>0.18340200000000001</c:v>
                </c:pt>
                <c:pt idx="13">
                  <c:v>0.19092429999999999</c:v>
                </c:pt>
                <c:pt idx="15">
                  <c:v>0.1668135</c:v>
                </c:pt>
                <c:pt idx="16">
                  <c:v>0.16172010000000001</c:v>
                </c:pt>
                <c:pt idx="17">
                  <c:v>0.1525379</c:v>
                </c:pt>
                <c:pt idx="18">
                  <c:v>0.26085920000000001</c:v>
                </c:pt>
                <c:pt idx="19">
                  <c:v>0.2181265</c:v>
                </c:pt>
                <c:pt idx="20">
                  <c:v>0.23136799999999999</c:v>
                </c:pt>
                <c:pt idx="21">
                  <c:v>0.1196411</c:v>
                </c:pt>
                <c:pt idx="22">
                  <c:v>0.19565070000000001</c:v>
                </c:pt>
                <c:pt idx="23">
                  <c:v>0.1653733</c:v>
                </c:pt>
                <c:pt idx="24">
                  <c:v>0.16163830000000001</c:v>
                </c:pt>
                <c:pt idx="25">
                  <c:v>0.14547460000000001</c:v>
                </c:pt>
                <c:pt idx="26">
                  <c:v>0.15394849999999999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D4-4CCA-924E-A788BC931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0464"/>
        <c:axId val="699769288"/>
      </c:scatterChart>
      <c:valAx>
        <c:axId val="69977046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9288"/>
        <c:crosses val="autoZero"/>
        <c:crossBetween val="midCat"/>
        <c:majorUnit val="3"/>
        <c:minorUnit val="1"/>
      </c:valAx>
      <c:valAx>
        <c:axId val="69976928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0464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Winterkoning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AEF-4F6B-9E2E-A84ED943ED35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AEF-4F6B-9E2E-A84ED943ED35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reproductie!$E$6:$AF$6</c:f>
              <c:numCache>
                <c:formatCode>0.00</c:formatCode>
                <c:ptCount val="28"/>
                <c:pt idx="0">
                  <c:v>1.8387467474000201</c:v>
                </c:pt>
                <c:pt idx="1">
                  <c:v>1.49715464209854</c:v>
                </c:pt>
                <c:pt idx="2">
                  <c:v>1.5913706936074901</c:v>
                </c:pt>
                <c:pt idx="3">
                  <c:v>1.5668069737418899</c:v>
                </c:pt>
                <c:pt idx="4">
                  <c:v>1.98297423910308</c:v>
                </c:pt>
                <c:pt idx="5">
                  <c:v>1.68865842938946</c:v>
                </c:pt>
                <c:pt idx="6">
                  <c:v>1.7324069055557201</c:v>
                </c:pt>
                <c:pt idx="7">
                  <c:v>1.06733956821664</c:v>
                </c:pt>
                <c:pt idx="8">
                  <c:v>1.5130815626656899</c:v>
                </c:pt>
                <c:pt idx="9">
                  <c:v>1.2825622686113201</c:v>
                </c:pt>
                <c:pt idx="10">
                  <c:v>1.4133207461124799</c:v>
                </c:pt>
                <c:pt idx="11">
                  <c:v>1.2439349432881299</c:v>
                </c:pt>
                <c:pt idx="12">
                  <c:v>0.92312848165444705</c:v>
                </c:pt>
                <c:pt idx="13">
                  <c:v>1.0708853870708499</c:v>
                </c:pt>
                <c:pt idx="14">
                  <c:v>1.1609276768780601</c:v>
                </c:pt>
                <c:pt idx="15">
                  <c:v>1.6762097310812101</c:v>
                </c:pt>
                <c:pt idx="16">
                  <c:v>1.29744931193125</c:v>
                </c:pt>
                <c:pt idx="17">
                  <c:v>1.32394013791715</c:v>
                </c:pt>
                <c:pt idx="18">
                  <c:v>1.4200247241356101</c:v>
                </c:pt>
                <c:pt idx="19">
                  <c:v>1.0611889619561501</c:v>
                </c:pt>
                <c:pt idx="20">
                  <c:v>1.24785708578304</c:v>
                </c:pt>
                <c:pt idx="21">
                  <c:v>1.0655514543610001</c:v>
                </c:pt>
                <c:pt idx="22">
                  <c:v>0.95315676492954904</c:v>
                </c:pt>
                <c:pt idx="23">
                  <c:v>1.2014052806261299</c:v>
                </c:pt>
                <c:pt idx="24">
                  <c:v>1.1350313821592</c:v>
                </c:pt>
                <c:pt idx="25">
                  <c:v>1.0392036497088799</c:v>
                </c:pt>
                <c:pt idx="26">
                  <c:v>1.0842052513218601</c:v>
                </c:pt>
                <c:pt idx="27">
                  <c:v>0.78718513655886702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EF-4F6B-9E2E-A84ED943ED35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reproductie!$E$7:$AF$7</c:f>
              <c:numCache>
                <c:formatCode>0.00</c:formatCode>
                <c:ptCount val="28"/>
                <c:pt idx="0">
                  <c:v>1.05841018567351</c:v>
                </c:pt>
                <c:pt idx="1">
                  <c:v>0.96820846025580998</c:v>
                </c:pt>
                <c:pt idx="2">
                  <c:v>1.0181640105108301</c:v>
                </c:pt>
                <c:pt idx="3">
                  <c:v>1.0438255570527999</c:v>
                </c:pt>
                <c:pt idx="4">
                  <c:v>1.3485572021544401</c:v>
                </c:pt>
                <c:pt idx="5">
                  <c:v>1.1752133790047199</c:v>
                </c:pt>
                <c:pt idx="6">
                  <c:v>1.2165750494935299</c:v>
                </c:pt>
                <c:pt idx="7">
                  <c:v>0.74710906750040695</c:v>
                </c:pt>
                <c:pt idx="8">
                  <c:v>1.0664160812122001</c:v>
                </c:pt>
                <c:pt idx="9">
                  <c:v>0.911737716260272</c:v>
                </c:pt>
                <c:pt idx="10">
                  <c:v>1.0063245373077101</c:v>
                </c:pt>
                <c:pt idx="11">
                  <c:v>0.87416613790661801</c:v>
                </c:pt>
                <c:pt idx="12">
                  <c:v>0.64845179638571004</c:v>
                </c:pt>
                <c:pt idx="13">
                  <c:v>0.75730032383435397</c:v>
                </c:pt>
                <c:pt idx="14">
                  <c:v>0.82748785120650903</c:v>
                </c:pt>
                <c:pt idx="15">
                  <c:v>1.1822110758083999</c:v>
                </c:pt>
                <c:pt idx="16">
                  <c:v>0.89972755406988902</c:v>
                </c:pt>
                <c:pt idx="17">
                  <c:v>0.90471009902525201</c:v>
                </c:pt>
                <c:pt idx="18">
                  <c:v>0.98774362756892298</c:v>
                </c:pt>
                <c:pt idx="19">
                  <c:v>0.73261977371097797</c:v>
                </c:pt>
                <c:pt idx="20">
                  <c:v>0.88611074344097296</c:v>
                </c:pt>
                <c:pt idx="21">
                  <c:v>0.75909392895043404</c:v>
                </c:pt>
                <c:pt idx="22">
                  <c:v>0.67965906369947904</c:v>
                </c:pt>
                <c:pt idx="23">
                  <c:v>0.84750209254721598</c:v>
                </c:pt>
                <c:pt idx="24">
                  <c:v>0.79662462401218304</c:v>
                </c:pt>
                <c:pt idx="25">
                  <c:v>0.73254464130872698</c:v>
                </c:pt>
                <c:pt idx="26">
                  <c:v>0.766549483084216</c:v>
                </c:pt>
                <c:pt idx="27">
                  <c:v>0.54670364536815896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EF-4F6B-9E2E-A84ED943ED35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reproductie!$E$8:$AF$8</c:f>
              <c:numCache>
                <c:formatCode>0.00</c:formatCode>
                <c:ptCount val="28"/>
                <c:pt idx="0">
                  <c:v>3.2608442775770001</c:v>
                </c:pt>
                <c:pt idx="1">
                  <c:v>2.3307759943971602</c:v>
                </c:pt>
                <c:pt idx="2">
                  <c:v>2.5051253072694499</c:v>
                </c:pt>
                <c:pt idx="3">
                  <c:v>2.3622204788933101</c:v>
                </c:pt>
                <c:pt idx="4">
                  <c:v>2.9280044569358301</c:v>
                </c:pt>
                <c:pt idx="5">
                  <c:v>2.4337585550878602</c:v>
                </c:pt>
                <c:pt idx="6">
                  <c:v>2.4740911551774798</c:v>
                </c:pt>
                <c:pt idx="7">
                  <c:v>1.52799115094466</c:v>
                </c:pt>
                <c:pt idx="8">
                  <c:v>2.1527132828672202</c:v>
                </c:pt>
                <c:pt idx="9">
                  <c:v>1.8083856967249301</c:v>
                </c:pt>
                <c:pt idx="10">
                  <c:v>1.9900278125547299</c:v>
                </c:pt>
                <c:pt idx="11">
                  <c:v>1.77427513701477</c:v>
                </c:pt>
                <c:pt idx="12">
                  <c:v>1.3161840731747401</c:v>
                </c:pt>
                <c:pt idx="13">
                  <c:v>1.5173026543940999</c:v>
                </c:pt>
                <c:pt idx="14">
                  <c:v>1.6321477801220301</c:v>
                </c:pt>
                <c:pt idx="15">
                  <c:v>2.3841146829665401</c:v>
                </c:pt>
                <c:pt idx="16">
                  <c:v>1.8759129744362599</c:v>
                </c:pt>
                <c:pt idx="17">
                  <c:v>1.94345566673365</c:v>
                </c:pt>
                <c:pt idx="18">
                  <c:v>2.0475383872497401</c:v>
                </c:pt>
                <c:pt idx="19">
                  <c:v>1.5404770797073399</c:v>
                </c:pt>
                <c:pt idx="20">
                  <c:v>1.76116024890554</c:v>
                </c:pt>
                <c:pt idx="21">
                  <c:v>1.4985503378173599</c:v>
                </c:pt>
                <c:pt idx="22">
                  <c:v>1.3389683604521401</c:v>
                </c:pt>
                <c:pt idx="23">
                  <c:v>1.70694995120964</c:v>
                </c:pt>
                <c:pt idx="24">
                  <c:v>1.62064511197754</c:v>
                </c:pt>
                <c:pt idx="25">
                  <c:v>1.4769103043396701</c:v>
                </c:pt>
                <c:pt idx="26">
                  <c:v>1.5364114575314001</c:v>
                </c:pt>
                <c:pt idx="27">
                  <c:v>1.1345572453985799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EF-4F6B-9E2E-A84ED943E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3040"/>
        <c:axId val="699704216"/>
      </c:scatterChart>
      <c:valAx>
        <c:axId val="69970304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4216"/>
        <c:crosses val="autoZero"/>
        <c:crossBetween val="midCat"/>
        <c:majorUnit val="3"/>
        <c:minorUnit val="1"/>
      </c:valAx>
      <c:valAx>
        <c:axId val="699704216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3040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Zwartkop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679-4EE4-A388-C5AA0B947038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679-4EE4-A388-C5AA0B947038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reproductie!$E$42:$AF$42</c:f>
              <c:numCache>
                <c:formatCode>0.00</c:formatCode>
                <c:ptCount val="28"/>
                <c:pt idx="0">
                  <c:v>1.60672847827113</c:v>
                </c:pt>
                <c:pt idx="1">
                  <c:v>1.2289422095295699</c:v>
                </c:pt>
                <c:pt idx="2">
                  <c:v>1.12673159680174</c:v>
                </c:pt>
                <c:pt idx="3">
                  <c:v>1.50823987946807</c:v>
                </c:pt>
                <c:pt idx="4">
                  <c:v>1.9953196890084499</c:v>
                </c:pt>
                <c:pt idx="5">
                  <c:v>1.58356010931112</c:v>
                </c:pt>
                <c:pt idx="6">
                  <c:v>2.0123223431876598</c:v>
                </c:pt>
                <c:pt idx="7">
                  <c:v>1.1585587541175699</c:v>
                </c:pt>
                <c:pt idx="8">
                  <c:v>2.1585779504210101</c:v>
                </c:pt>
                <c:pt idx="9">
                  <c:v>1.4005058589363399</c:v>
                </c:pt>
                <c:pt idx="10">
                  <c:v>1.9487790582854501</c:v>
                </c:pt>
                <c:pt idx="11">
                  <c:v>1.6741137059609299</c:v>
                </c:pt>
                <c:pt idx="12">
                  <c:v>1.0138618239186099</c:v>
                </c:pt>
                <c:pt idx="13">
                  <c:v>1.3098559151282501</c:v>
                </c:pt>
                <c:pt idx="14">
                  <c:v>1.51160473303857</c:v>
                </c:pt>
                <c:pt idx="15">
                  <c:v>2.1321128702231502</c:v>
                </c:pt>
                <c:pt idx="16">
                  <c:v>1.5669010710971101</c:v>
                </c:pt>
                <c:pt idx="17">
                  <c:v>1.55250466142667</c:v>
                </c:pt>
                <c:pt idx="18">
                  <c:v>1.29783369182742</c:v>
                </c:pt>
                <c:pt idx="19">
                  <c:v>1.16056607685963</c:v>
                </c:pt>
                <c:pt idx="20">
                  <c:v>1.8829823603087299</c:v>
                </c:pt>
                <c:pt idx="21">
                  <c:v>1.2747355878484901</c:v>
                </c:pt>
                <c:pt idx="22">
                  <c:v>0.96784095630924305</c:v>
                </c:pt>
                <c:pt idx="23">
                  <c:v>2.1052148706484299</c:v>
                </c:pt>
                <c:pt idx="24">
                  <c:v>2.1084129872876698</c:v>
                </c:pt>
                <c:pt idx="25">
                  <c:v>1.8529593076353199</c:v>
                </c:pt>
                <c:pt idx="26">
                  <c:v>1.2913579640875501</c:v>
                </c:pt>
                <c:pt idx="27">
                  <c:v>1.0339644974545401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9-4EE4-A388-C5AA0B947038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reproductie!$E$43:$AF$43</c:f>
              <c:numCache>
                <c:formatCode>0.00</c:formatCode>
                <c:ptCount val="28"/>
                <c:pt idx="0">
                  <c:v>0.72980191266324501</c:v>
                </c:pt>
                <c:pt idx="1">
                  <c:v>0.63511089025175804</c:v>
                </c:pt>
                <c:pt idx="2">
                  <c:v>0.61008479075512301</c:v>
                </c:pt>
                <c:pt idx="3">
                  <c:v>0.87034551548610894</c:v>
                </c:pt>
                <c:pt idx="4">
                  <c:v>1.17194849699507</c:v>
                </c:pt>
                <c:pt idx="5">
                  <c:v>0.92969581759547804</c:v>
                </c:pt>
                <c:pt idx="6">
                  <c:v>1.1862592110385399</c:v>
                </c:pt>
                <c:pt idx="7">
                  <c:v>0.65312261697009899</c:v>
                </c:pt>
                <c:pt idx="8">
                  <c:v>1.2692299249471199</c:v>
                </c:pt>
                <c:pt idx="9">
                  <c:v>0.82601031595299801</c:v>
                </c:pt>
                <c:pt idx="10">
                  <c:v>1.17384688830801</c:v>
                </c:pt>
                <c:pt idx="11">
                  <c:v>1.01351566004909</c:v>
                </c:pt>
                <c:pt idx="12">
                  <c:v>0.60719430407918495</c:v>
                </c:pt>
                <c:pt idx="13">
                  <c:v>0.78326548276809005</c:v>
                </c:pt>
                <c:pt idx="14">
                  <c:v>0.90565864792981199</c:v>
                </c:pt>
                <c:pt idx="15">
                  <c:v>1.2733062964550399</c:v>
                </c:pt>
                <c:pt idx="16">
                  <c:v>0.95383839990331198</c:v>
                </c:pt>
                <c:pt idx="17">
                  <c:v>0.95391217191517397</c:v>
                </c:pt>
                <c:pt idx="18">
                  <c:v>0.79341710989377401</c:v>
                </c:pt>
                <c:pt idx="19">
                  <c:v>0.70571400700021203</c:v>
                </c:pt>
                <c:pt idx="20">
                  <c:v>1.16026180117454</c:v>
                </c:pt>
                <c:pt idx="21">
                  <c:v>0.78546103444521298</c:v>
                </c:pt>
                <c:pt idx="22">
                  <c:v>0.59090662543929295</c:v>
                </c:pt>
                <c:pt idx="23">
                  <c:v>1.29823309985976</c:v>
                </c:pt>
                <c:pt idx="24">
                  <c:v>1.30423462154446</c:v>
                </c:pt>
                <c:pt idx="25">
                  <c:v>1.15152549373874</c:v>
                </c:pt>
                <c:pt idx="26">
                  <c:v>0.80151594155950601</c:v>
                </c:pt>
                <c:pt idx="27">
                  <c:v>0.63680857313452599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79-4EE4-A388-C5AA0B947038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reproductie!$E$44:$AF$44</c:f>
              <c:numCache>
                <c:formatCode>0.00</c:formatCode>
                <c:ptCount val="28"/>
                <c:pt idx="0">
                  <c:v>3.5331192632914599</c:v>
                </c:pt>
                <c:pt idx="1">
                  <c:v>2.39423196983121</c:v>
                </c:pt>
                <c:pt idx="2">
                  <c:v>2.0941944782705399</c:v>
                </c:pt>
                <c:pt idx="3">
                  <c:v>2.6409438045786602</c:v>
                </c:pt>
                <c:pt idx="4">
                  <c:v>3.4371509939056701</c:v>
                </c:pt>
                <c:pt idx="5">
                  <c:v>2.7274523775307999</c:v>
                </c:pt>
                <c:pt idx="6">
                  <c:v>3.4542562453924699</c:v>
                </c:pt>
                <c:pt idx="7">
                  <c:v>2.0715132732273598</c:v>
                </c:pt>
                <c:pt idx="8">
                  <c:v>3.7141927061701501</c:v>
                </c:pt>
                <c:pt idx="9">
                  <c:v>2.4005859792597501</c:v>
                </c:pt>
                <c:pt idx="10">
                  <c:v>3.27531098626087</c:v>
                </c:pt>
                <c:pt idx="11">
                  <c:v>2.7996971037944101</c:v>
                </c:pt>
                <c:pt idx="12">
                  <c:v>1.7119795924619099</c:v>
                </c:pt>
                <c:pt idx="13">
                  <c:v>2.2154676624065002</c:v>
                </c:pt>
                <c:pt idx="14">
                  <c:v>2.5525988536622499</c:v>
                </c:pt>
                <c:pt idx="15">
                  <c:v>3.61373268363876</c:v>
                </c:pt>
                <c:pt idx="16">
                  <c:v>2.6065536193205801</c:v>
                </c:pt>
                <c:pt idx="17">
                  <c:v>2.55998981798081</c:v>
                </c:pt>
                <c:pt idx="18">
                  <c:v>2.1498445292416899</c:v>
                </c:pt>
                <c:pt idx="19">
                  <c:v>1.9317685639597</c:v>
                </c:pt>
                <c:pt idx="20">
                  <c:v>3.0971392729429099</c:v>
                </c:pt>
                <c:pt idx="21">
                  <c:v>2.0958820086696899</c:v>
                </c:pt>
                <c:pt idx="22">
                  <c:v>1.6048787039679799</c:v>
                </c:pt>
                <c:pt idx="23">
                  <c:v>3.4606961841942701</c:v>
                </c:pt>
                <c:pt idx="24">
                  <c:v>3.45573643154705</c:v>
                </c:pt>
                <c:pt idx="25">
                  <c:v>3.0230615726341301</c:v>
                </c:pt>
                <c:pt idx="26">
                  <c:v>2.1087306215045301</c:v>
                </c:pt>
                <c:pt idx="27">
                  <c:v>1.6999500486863599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79-4EE4-A388-C5AA0B94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8896"/>
        <c:axId val="699774776"/>
      </c:scatterChart>
      <c:valAx>
        <c:axId val="69976889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4776"/>
        <c:crosses val="autoZero"/>
        <c:crossBetween val="midCat"/>
        <c:majorUnit val="3"/>
        <c:minorUnit val="1"/>
      </c:valAx>
      <c:valAx>
        <c:axId val="699774776"/>
        <c:scaling>
          <c:orientation val="minMax"/>
          <c:max val="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889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Zwartkop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B61-401F-94C9-70A22A24BB32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ad'!$E$42:$AE$42</c:f>
              <c:numCache>
                <c:formatCode>0.00</c:formatCode>
                <c:ptCount val="27"/>
                <c:pt idx="2">
                  <c:v>0.34574759999999999</c:v>
                </c:pt>
                <c:pt idx="3">
                  <c:v>0.48355320000000002</c:v>
                </c:pt>
                <c:pt idx="4">
                  <c:v>0.37981979999999999</c:v>
                </c:pt>
                <c:pt idx="5">
                  <c:v>0.35426400000000002</c:v>
                </c:pt>
                <c:pt idx="6">
                  <c:v>0.39310820000000002</c:v>
                </c:pt>
                <c:pt idx="7">
                  <c:v>0.30935269999999998</c:v>
                </c:pt>
                <c:pt idx="8">
                  <c:v>0.40945819999999999</c:v>
                </c:pt>
                <c:pt idx="9">
                  <c:v>0.53212020000000004</c:v>
                </c:pt>
                <c:pt idx="10">
                  <c:v>0.25892150000000003</c:v>
                </c:pt>
                <c:pt idx="11">
                  <c:v>0.27407310000000001</c:v>
                </c:pt>
                <c:pt idx="12">
                  <c:v>0.33375480000000002</c:v>
                </c:pt>
                <c:pt idx="13">
                  <c:v>0.3697414</c:v>
                </c:pt>
                <c:pt idx="14">
                  <c:v>0.34854230000000003</c:v>
                </c:pt>
                <c:pt idx="15">
                  <c:v>0.39004820000000001</c:v>
                </c:pt>
                <c:pt idx="16">
                  <c:v>0.46390350000000002</c:v>
                </c:pt>
                <c:pt idx="17">
                  <c:v>0.36521320000000002</c:v>
                </c:pt>
                <c:pt idx="18">
                  <c:v>0.36730040000000003</c:v>
                </c:pt>
                <c:pt idx="19">
                  <c:v>0.45045370000000001</c:v>
                </c:pt>
                <c:pt idx="20">
                  <c:v>0.51793500000000003</c:v>
                </c:pt>
                <c:pt idx="21">
                  <c:v>0.3781678</c:v>
                </c:pt>
                <c:pt idx="22">
                  <c:v>0.41695399999999999</c:v>
                </c:pt>
                <c:pt idx="23">
                  <c:v>0.49012919999999999</c:v>
                </c:pt>
                <c:pt idx="24">
                  <c:v>0.4341428</c:v>
                </c:pt>
                <c:pt idx="25">
                  <c:v>0.48411219999999999</c:v>
                </c:pt>
                <c:pt idx="26">
                  <c:v>0.36028189999999999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61-401F-94C9-70A22A24BB32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ad'!$E$43:$AE$43</c:f>
              <c:numCache>
                <c:formatCode>0.00</c:formatCode>
                <c:ptCount val="27"/>
                <c:pt idx="2">
                  <c:v>0.17124490000000001</c:v>
                </c:pt>
                <c:pt idx="3">
                  <c:v>0.29313</c:v>
                </c:pt>
                <c:pt idx="4">
                  <c:v>0.23685400000000001</c:v>
                </c:pt>
                <c:pt idx="5">
                  <c:v>0.2191912</c:v>
                </c:pt>
                <c:pt idx="6">
                  <c:v>0.24292279999999999</c:v>
                </c:pt>
                <c:pt idx="7">
                  <c:v>0.1654796</c:v>
                </c:pt>
                <c:pt idx="8">
                  <c:v>0.23649210000000001</c:v>
                </c:pt>
                <c:pt idx="9">
                  <c:v>0.33465739999999999</c:v>
                </c:pt>
                <c:pt idx="10">
                  <c:v>0.16045190000000001</c:v>
                </c:pt>
                <c:pt idx="11">
                  <c:v>0.1758576</c:v>
                </c:pt>
                <c:pt idx="12">
                  <c:v>0.221445</c:v>
                </c:pt>
                <c:pt idx="13">
                  <c:v>0.25056129999999999</c:v>
                </c:pt>
                <c:pt idx="14">
                  <c:v>0.23167489999999999</c:v>
                </c:pt>
                <c:pt idx="15">
                  <c:v>0.26544299999999998</c:v>
                </c:pt>
                <c:pt idx="16">
                  <c:v>0.33608890000000002</c:v>
                </c:pt>
                <c:pt idx="17">
                  <c:v>0.27369120000000002</c:v>
                </c:pt>
                <c:pt idx="18">
                  <c:v>0.27888479999999999</c:v>
                </c:pt>
                <c:pt idx="19">
                  <c:v>0.34447909999999998</c:v>
                </c:pt>
                <c:pt idx="20">
                  <c:v>0.40853159999999999</c:v>
                </c:pt>
                <c:pt idx="21">
                  <c:v>0.29810700000000001</c:v>
                </c:pt>
                <c:pt idx="22">
                  <c:v>0.32790760000000002</c:v>
                </c:pt>
                <c:pt idx="23">
                  <c:v>0.38457039999999998</c:v>
                </c:pt>
                <c:pt idx="24">
                  <c:v>0.34750959999999997</c:v>
                </c:pt>
                <c:pt idx="25">
                  <c:v>0.39539809999999997</c:v>
                </c:pt>
                <c:pt idx="26">
                  <c:v>0.28572170000000002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61-401F-94C9-70A22A24BB32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ad'!$E$44:$AE$44</c:f>
              <c:numCache>
                <c:formatCode>0.00</c:formatCode>
                <c:ptCount val="27"/>
                <c:pt idx="2">
                  <c:v>0.57475100000000001</c:v>
                </c:pt>
                <c:pt idx="3">
                  <c:v>0.67887540000000002</c:v>
                </c:pt>
                <c:pt idx="4">
                  <c:v>0.54720369999999996</c:v>
                </c:pt>
                <c:pt idx="5">
                  <c:v>0.51741519999999996</c:v>
                </c:pt>
                <c:pt idx="6">
                  <c:v>0.56664859999999995</c:v>
                </c:pt>
                <c:pt idx="7">
                  <c:v>0.50292879999999995</c:v>
                </c:pt>
                <c:pt idx="8">
                  <c:v>0.60816309999999996</c:v>
                </c:pt>
                <c:pt idx="9">
                  <c:v>0.72000980000000003</c:v>
                </c:pt>
                <c:pt idx="10">
                  <c:v>0.38976650000000002</c:v>
                </c:pt>
                <c:pt idx="11">
                  <c:v>0.40048610000000001</c:v>
                </c:pt>
                <c:pt idx="12">
                  <c:v>0.46873160000000003</c:v>
                </c:pt>
                <c:pt idx="13">
                  <c:v>0.50724159999999996</c:v>
                </c:pt>
                <c:pt idx="14">
                  <c:v>0.48699589999999998</c:v>
                </c:pt>
                <c:pt idx="15">
                  <c:v>0.53087280000000003</c:v>
                </c:pt>
                <c:pt idx="16">
                  <c:v>0.59664320000000004</c:v>
                </c:pt>
                <c:pt idx="17">
                  <c:v>0.46763510000000003</c:v>
                </c:pt>
                <c:pt idx="18">
                  <c:v>0.46564650000000002</c:v>
                </c:pt>
                <c:pt idx="19">
                  <c:v>0.56112309999999999</c:v>
                </c:pt>
                <c:pt idx="20">
                  <c:v>0.62564540000000002</c:v>
                </c:pt>
                <c:pt idx="21">
                  <c:v>0.46547100000000002</c:v>
                </c:pt>
                <c:pt idx="22">
                  <c:v>0.51176869999999997</c:v>
                </c:pt>
                <c:pt idx="23">
                  <c:v>0.59657559999999998</c:v>
                </c:pt>
                <c:pt idx="24">
                  <c:v>0.52499600000000002</c:v>
                </c:pt>
                <c:pt idx="25">
                  <c:v>0.57383899999999999</c:v>
                </c:pt>
                <c:pt idx="26">
                  <c:v>0.44225209999999998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61-401F-94C9-70A22A24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5368"/>
        <c:axId val="699773600"/>
      </c:scatterChart>
      <c:valAx>
        <c:axId val="69976536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3600"/>
        <c:crosses val="autoZero"/>
        <c:crossBetween val="midCat"/>
        <c:majorUnit val="3"/>
        <c:minorUnit val="1"/>
      </c:valAx>
      <c:valAx>
        <c:axId val="69977360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536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Zwartkop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19B-4E6D-8BAF-23455409FDD5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juv'!$E$42:$AE$42</c:f>
              <c:numCache>
                <c:formatCode>0.00</c:formatCode>
                <c:ptCount val="27"/>
                <c:pt idx="2">
                  <c:v>9.8468399999999998E-2</c:v>
                </c:pt>
                <c:pt idx="3">
                  <c:v>7.0204100000000005E-2</c:v>
                </c:pt>
                <c:pt idx="4">
                  <c:v>5.3673800000000001E-2</c:v>
                </c:pt>
                <c:pt idx="5">
                  <c:v>7.7244800000000002E-2</c:v>
                </c:pt>
                <c:pt idx="8">
                  <c:v>6.1061299999999999E-2</c:v>
                </c:pt>
                <c:pt idx="14">
                  <c:v>7.6531699999999994E-2</c:v>
                </c:pt>
                <c:pt idx="15">
                  <c:v>6.6953299999999993E-2</c:v>
                </c:pt>
                <c:pt idx="16">
                  <c:v>9.7662100000000002E-2</c:v>
                </c:pt>
                <c:pt idx="17">
                  <c:v>0.10652150000000001</c:v>
                </c:pt>
                <c:pt idx="18">
                  <c:v>5.7767199999999998E-2</c:v>
                </c:pt>
                <c:pt idx="19">
                  <c:v>0.10081900000000001</c:v>
                </c:pt>
                <c:pt idx="20">
                  <c:v>0.1056598</c:v>
                </c:pt>
                <c:pt idx="21">
                  <c:v>5.3867199999999997E-2</c:v>
                </c:pt>
                <c:pt idx="22">
                  <c:v>7.65406E-2</c:v>
                </c:pt>
                <c:pt idx="23">
                  <c:v>0.10540960000000001</c:v>
                </c:pt>
                <c:pt idx="24">
                  <c:v>9.2631699999999997E-2</c:v>
                </c:pt>
                <c:pt idx="25">
                  <c:v>7.1192599999999995E-2</c:v>
                </c:pt>
                <c:pt idx="26">
                  <c:v>7.56217E-2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9B-4E6D-8BAF-23455409FDD5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juv'!$E$43:$AE$43</c:f>
              <c:numCache>
                <c:formatCode>0.00</c:formatCode>
                <c:ptCount val="27"/>
                <c:pt idx="2">
                  <c:v>4.3061799999999997E-2</c:v>
                </c:pt>
                <c:pt idx="3">
                  <c:v>3.4284299999999997E-2</c:v>
                </c:pt>
                <c:pt idx="4">
                  <c:v>2.7288699999999999E-2</c:v>
                </c:pt>
                <c:pt idx="5">
                  <c:v>4.1701099999999998E-2</c:v>
                </c:pt>
                <c:pt idx="8">
                  <c:v>3.1064000000000001E-2</c:v>
                </c:pt>
                <c:pt idx="14">
                  <c:v>4.1397400000000001E-2</c:v>
                </c:pt>
                <c:pt idx="15">
                  <c:v>3.72124E-2</c:v>
                </c:pt>
                <c:pt idx="16">
                  <c:v>6.2713699999999997E-2</c:v>
                </c:pt>
                <c:pt idx="17">
                  <c:v>7.2813500000000003E-2</c:v>
                </c:pt>
                <c:pt idx="18">
                  <c:v>3.3563799999999998E-2</c:v>
                </c:pt>
                <c:pt idx="19">
                  <c:v>6.4314899999999994E-2</c:v>
                </c:pt>
                <c:pt idx="20">
                  <c:v>7.4312799999999998E-2</c:v>
                </c:pt>
                <c:pt idx="21">
                  <c:v>3.23436E-2</c:v>
                </c:pt>
                <c:pt idx="22">
                  <c:v>4.6646100000000003E-2</c:v>
                </c:pt>
                <c:pt idx="23">
                  <c:v>7.5833999999999999E-2</c:v>
                </c:pt>
                <c:pt idx="24">
                  <c:v>6.7018599999999998E-2</c:v>
                </c:pt>
                <c:pt idx="25">
                  <c:v>4.97282E-2</c:v>
                </c:pt>
                <c:pt idx="26">
                  <c:v>4.9785200000000002E-2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9B-4E6D-8BAF-23455409FDD5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juv'!$E$44:$AE$44</c:f>
              <c:numCache>
                <c:formatCode>0.00</c:formatCode>
                <c:ptCount val="27"/>
                <c:pt idx="2">
                  <c:v>0.20955380000000001</c:v>
                </c:pt>
                <c:pt idx="3">
                  <c:v>0.1383653</c:v>
                </c:pt>
                <c:pt idx="4">
                  <c:v>0.1028723</c:v>
                </c:pt>
                <c:pt idx="5">
                  <c:v>0.13869919999999999</c:v>
                </c:pt>
                <c:pt idx="8">
                  <c:v>0.1165414</c:v>
                </c:pt>
                <c:pt idx="14">
                  <c:v>0.13721649999999999</c:v>
                </c:pt>
                <c:pt idx="15">
                  <c:v>0.11756129999999999</c:v>
                </c:pt>
                <c:pt idx="16">
                  <c:v>0.1489905</c:v>
                </c:pt>
                <c:pt idx="17">
                  <c:v>0.1532548</c:v>
                </c:pt>
                <c:pt idx="18">
                  <c:v>9.7660300000000005E-2</c:v>
                </c:pt>
                <c:pt idx="19">
                  <c:v>0.15461859999999999</c:v>
                </c:pt>
                <c:pt idx="20">
                  <c:v>0.1481141</c:v>
                </c:pt>
                <c:pt idx="21">
                  <c:v>8.8405399999999995E-2</c:v>
                </c:pt>
                <c:pt idx="22">
                  <c:v>0.1231197</c:v>
                </c:pt>
                <c:pt idx="23">
                  <c:v>0.14471349999999999</c:v>
                </c:pt>
                <c:pt idx="24">
                  <c:v>0.12670419999999999</c:v>
                </c:pt>
                <c:pt idx="25">
                  <c:v>0.10093779999999999</c:v>
                </c:pt>
                <c:pt idx="26">
                  <c:v>0.1132681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9B-4E6D-8BAF-23455409F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3208"/>
        <c:axId val="699769680"/>
      </c:scatterChart>
      <c:valAx>
        <c:axId val="69977320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9680"/>
        <c:crosses val="autoZero"/>
        <c:crossBetween val="midCat"/>
        <c:majorUnit val="3"/>
        <c:minorUnit val="1"/>
      </c:valAx>
      <c:valAx>
        <c:axId val="69976968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3208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Tjiftjaf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6EC-4E7D-8392-FDD39AFE9BA9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6EC-4E7D-8392-FDD39AFE9BA9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reproductie!$E$45:$AF$45</c:f>
              <c:numCache>
                <c:formatCode>0.00</c:formatCode>
                <c:ptCount val="28"/>
                <c:pt idx="0">
                  <c:v>0.96940967556752899</c:v>
                </c:pt>
                <c:pt idx="1">
                  <c:v>1.6679337866605</c:v>
                </c:pt>
                <c:pt idx="2">
                  <c:v>1.6649392282711799</c:v>
                </c:pt>
                <c:pt idx="3">
                  <c:v>1.6551020045715199</c:v>
                </c:pt>
                <c:pt idx="4">
                  <c:v>1.53426817250057</c:v>
                </c:pt>
                <c:pt idx="5">
                  <c:v>1.12193985523694</c:v>
                </c:pt>
                <c:pt idx="6">
                  <c:v>1.5928481273939701</c:v>
                </c:pt>
                <c:pt idx="7">
                  <c:v>1.5169972638296101</c:v>
                </c:pt>
                <c:pt idx="8">
                  <c:v>1.8671703085912701</c:v>
                </c:pt>
                <c:pt idx="9">
                  <c:v>1.5275367370341799</c:v>
                </c:pt>
                <c:pt idx="10">
                  <c:v>1.78983412619519</c:v>
                </c:pt>
                <c:pt idx="11">
                  <c:v>1.86812499758929</c:v>
                </c:pt>
                <c:pt idx="12">
                  <c:v>1.5972027038607</c:v>
                </c:pt>
                <c:pt idx="13">
                  <c:v>1.3877010836547801</c:v>
                </c:pt>
                <c:pt idx="14">
                  <c:v>1.8122821470894901</c:v>
                </c:pt>
                <c:pt idx="15">
                  <c:v>2.1875059242560999</c:v>
                </c:pt>
                <c:pt idx="16">
                  <c:v>1.81369000087122</c:v>
                </c:pt>
                <c:pt idx="17">
                  <c:v>2.03980464782143</c:v>
                </c:pt>
                <c:pt idx="18">
                  <c:v>1.6092761354480201</c:v>
                </c:pt>
                <c:pt idx="19">
                  <c:v>1.0324247511375599</c:v>
                </c:pt>
                <c:pt idx="20">
                  <c:v>1.7172874343973401</c:v>
                </c:pt>
                <c:pt idx="21">
                  <c:v>1.4857225533552501</c:v>
                </c:pt>
                <c:pt idx="22">
                  <c:v>1.2814301620555499</c:v>
                </c:pt>
                <c:pt idx="23">
                  <c:v>1.9056913261387201</c:v>
                </c:pt>
                <c:pt idx="24">
                  <c:v>1.85044109318989</c:v>
                </c:pt>
                <c:pt idx="25">
                  <c:v>1.86030989897108</c:v>
                </c:pt>
                <c:pt idx="26">
                  <c:v>1.6539337974220001</c:v>
                </c:pt>
                <c:pt idx="27">
                  <c:v>1.2898736987163999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EC-4E7D-8392-FDD39AFE9BA9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reproductie!$E$46:$AF$46</c:f>
              <c:numCache>
                <c:formatCode>0.00</c:formatCode>
                <c:ptCount val="28"/>
                <c:pt idx="0">
                  <c:v>0.55601224359949397</c:v>
                </c:pt>
                <c:pt idx="1">
                  <c:v>1.1075366155725901</c:v>
                </c:pt>
                <c:pt idx="2">
                  <c:v>1.167915949612</c:v>
                </c:pt>
                <c:pt idx="3">
                  <c:v>1.22345657889647</c:v>
                </c:pt>
                <c:pt idx="4">
                  <c:v>1.14824047669676</c:v>
                </c:pt>
                <c:pt idx="5">
                  <c:v>0.80058215075607797</c:v>
                </c:pt>
                <c:pt idx="6">
                  <c:v>1.1528758600911</c:v>
                </c:pt>
                <c:pt idx="7">
                  <c:v>1.09372538768054</c:v>
                </c:pt>
                <c:pt idx="8">
                  <c:v>1.3910917047275499</c:v>
                </c:pt>
                <c:pt idx="9">
                  <c:v>1.16044326442664</c:v>
                </c:pt>
                <c:pt idx="10">
                  <c:v>1.3747000729823899</c:v>
                </c:pt>
                <c:pt idx="11">
                  <c:v>1.39469589519431</c:v>
                </c:pt>
                <c:pt idx="12">
                  <c:v>1.16230396305529</c:v>
                </c:pt>
                <c:pt idx="13">
                  <c:v>1.0292315155290801</c:v>
                </c:pt>
                <c:pt idx="14">
                  <c:v>1.3664967008756901</c:v>
                </c:pt>
                <c:pt idx="15">
                  <c:v>1.64272885209399</c:v>
                </c:pt>
                <c:pt idx="16">
                  <c:v>1.3655315470440801</c:v>
                </c:pt>
                <c:pt idx="17">
                  <c:v>1.55657896339534</c:v>
                </c:pt>
                <c:pt idx="18">
                  <c:v>1.2339619125371299</c:v>
                </c:pt>
                <c:pt idx="19">
                  <c:v>0.78496993736605702</c:v>
                </c:pt>
                <c:pt idx="20">
                  <c:v>1.3121330457759699</c:v>
                </c:pt>
                <c:pt idx="21">
                  <c:v>1.1326353452690201</c:v>
                </c:pt>
                <c:pt idx="22">
                  <c:v>0.97495697795248304</c:v>
                </c:pt>
                <c:pt idx="23">
                  <c:v>1.45460494573315</c:v>
                </c:pt>
                <c:pt idx="24">
                  <c:v>1.3795136409242199</c:v>
                </c:pt>
                <c:pt idx="25">
                  <c:v>1.4247295466158401</c:v>
                </c:pt>
                <c:pt idx="26">
                  <c:v>1.2603477420828899</c:v>
                </c:pt>
                <c:pt idx="27">
                  <c:v>0.97479329343139698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EC-4E7D-8392-FDD39AFE9BA9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reproductie!$E$47:$AF$47</c:f>
              <c:numCache>
                <c:formatCode>0.00</c:formatCode>
                <c:ptCount val="28"/>
                <c:pt idx="0">
                  <c:v>1.7107036109160201</c:v>
                </c:pt>
                <c:pt idx="1">
                  <c:v>2.5347728118487498</c:v>
                </c:pt>
                <c:pt idx="2">
                  <c:v>2.3840043997746299</c:v>
                </c:pt>
                <c:pt idx="3">
                  <c:v>2.2474640888618298</c:v>
                </c:pt>
                <c:pt idx="4">
                  <c:v>2.0567020572613801</c:v>
                </c:pt>
                <c:pt idx="5">
                  <c:v>1.5766238538099</c:v>
                </c:pt>
                <c:pt idx="6">
                  <c:v>2.2094006494006702</c:v>
                </c:pt>
                <c:pt idx="7">
                  <c:v>2.1123702851566901</c:v>
                </c:pt>
                <c:pt idx="8">
                  <c:v>2.5158473193552999</c:v>
                </c:pt>
                <c:pt idx="9">
                  <c:v>2.0171647906613699</c:v>
                </c:pt>
                <c:pt idx="10">
                  <c:v>2.3383252312342599</c:v>
                </c:pt>
                <c:pt idx="11">
                  <c:v>2.5114390153991302</c:v>
                </c:pt>
                <c:pt idx="12">
                  <c:v>2.2031109444113701</c:v>
                </c:pt>
                <c:pt idx="13">
                  <c:v>1.8766551645729399</c:v>
                </c:pt>
                <c:pt idx="14">
                  <c:v>2.41196414394296</c:v>
                </c:pt>
                <c:pt idx="15">
                  <c:v>2.9242640014257302</c:v>
                </c:pt>
                <c:pt idx="16">
                  <c:v>2.4173916610283301</c:v>
                </c:pt>
                <c:pt idx="17">
                  <c:v>2.6834903737401801</c:v>
                </c:pt>
                <c:pt idx="18">
                  <c:v>2.10593214661254</c:v>
                </c:pt>
                <c:pt idx="19">
                  <c:v>1.36127765871826</c:v>
                </c:pt>
                <c:pt idx="20">
                  <c:v>2.2549208705823198</c:v>
                </c:pt>
                <c:pt idx="21">
                  <c:v>1.9549251652864099</c:v>
                </c:pt>
                <c:pt idx="22">
                  <c:v>1.68909600212396</c:v>
                </c:pt>
                <c:pt idx="23">
                  <c:v>2.5055056951711299</c:v>
                </c:pt>
                <c:pt idx="24">
                  <c:v>2.4919987296286399</c:v>
                </c:pt>
                <c:pt idx="25">
                  <c:v>2.4373807902052298</c:v>
                </c:pt>
                <c:pt idx="26">
                  <c:v>2.1776546411286102</c:v>
                </c:pt>
                <c:pt idx="27">
                  <c:v>1.71179117022632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EC-4E7D-8392-FDD39AFE9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2032"/>
        <c:axId val="699775560"/>
      </c:scatterChart>
      <c:valAx>
        <c:axId val="69977203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5560"/>
        <c:crosses val="autoZero"/>
        <c:crossBetween val="midCat"/>
        <c:majorUnit val="3"/>
        <c:minorUnit val="1"/>
      </c:valAx>
      <c:valAx>
        <c:axId val="699775560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2032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Tjiftjaf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A3C-43E2-A5E7-09221BD41FAE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ad'!$E$45:$AE$45</c:f>
              <c:numCache>
                <c:formatCode>0.00</c:formatCode>
                <c:ptCount val="27"/>
                <c:pt idx="1">
                  <c:v>0.28744550000000002</c:v>
                </c:pt>
                <c:pt idx="2">
                  <c:v>0.418153</c:v>
                </c:pt>
                <c:pt idx="3">
                  <c:v>0.45533069999999998</c:v>
                </c:pt>
                <c:pt idx="4">
                  <c:v>0.1822763</c:v>
                </c:pt>
                <c:pt idx="5">
                  <c:v>0.3925785</c:v>
                </c:pt>
                <c:pt idx="6">
                  <c:v>0.1934227</c:v>
                </c:pt>
                <c:pt idx="7">
                  <c:v>0.46277380000000001</c:v>
                </c:pt>
                <c:pt idx="8">
                  <c:v>0.39815279999999997</c:v>
                </c:pt>
                <c:pt idx="9">
                  <c:v>0.44193270000000001</c:v>
                </c:pt>
                <c:pt idx="10">
                  <c:v>0.14040449999999999</c:v>
                </c:pt>
                <c:pt idx="11">
                  <c:v>0.33121679999999998</c:v>
                </c:pt>
                <c:pt idx="12">
                  <c:v>0.31312790000000001</c:v>
                </c:pt>
                <c:pt idx="13">
                  <c:v>0.42390260000000002</c:v>
                </c:pt>
                <c:pt idx="14">
                  <c:v>0.31217719999999999</c:v>
                </c:pt>
                <c:pt idx="15">
                  <c:v>0.29270010000000002</c:v>
                </c:pt>
                <c:pt idx="16">
                  <c:v>0.371558</c:v>
                </c:pt>
                <c:pt idx="17">
                  <c:v>0.36039650000000001</c:v>
                </c:pt>
                <c:pt idx="18">
                  <c:v>0.25955859999999997</c:v>
                </c:pt>
                <c:pt idx="19">
                  <c:v>0.30073870000000003</c:v>
                </c:pt>
                <c:pt idx="20">
                  <c:v>0.31274279999999999</c:v>
                </c:pt>
                <c:pt idx="21">
                  <c:v>0.2913578</c:v>
                </c:pt>
                <c:pt idx="22">
                  <c:v>0.25907079999999999</c:v>
                </c:pt>
                <c:pt idx="23">
                  <c:v>0.19611290000000001</c:v>
                </c:pt>
                <c:pt idx="24">
                  <c:v>0.43967410000000001</c:v>
                </c:pt>
                <c:pt idx="25">
                  <c:v>0.3103784</c:v>
                </c:pt>
                <c:pt idx="26">
                  <c:v>0.33337149999999999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3C-43E2-A5E7-09221BD41FA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ad'!$E$46:$AE$46</c:f>
              <c:numCache>
                <c:formatCode>0.00</c:formatCode>
                <c:ptCount val="27"/>
                <c:pt idx="1">
                  <c:v>0.14306089999999999</c:v>
                </c:pt>
                <c:pt idx="2">
                  <c:v>0.28813909999999998</c:v>
                </c:pt>
                <c:pt idx="3">
                  <c:v>0.34794219999999998</c:v>
                </c:pt>
                <c:pt idx="4">
                  <c:v>0.13293369999999999</c:v>
                </c:pt>
                <c:pt idx="5">
                  <c:v>0.28103590000000001</c:v>
                </c:pt>
                <c:pt idx="6">
                  <c:v>0.1268483</c:v>
                </c:pt>
                <c:pt idx="7">
                  <c:v>0.33804279999999998</c:v>
                </c:pt>
                <c:pt idx="8">
                  <c:v>0.30440709999999999</c:v>
                </c:pt>
                <c:pt idx="9">
                  <c:v>0.35245409999999999</c:v>
                </c:pt>
                <c:pt idx="10">
                  <c:v>0.1033705</c:v>
                </c:pt>
                <c:pt idx="11">
                  <c:v>0.24575730000000001</c:v>
                </c:pt>
                <c:pt idx="12">
                  <c:v>0.227022</c:v>
                </c:pt>
                <c:pt idx="13">
                  <c:v>0.32500059999999997</c:v>
                </c:pt>
                <c:pt idx="14">
                  <c:v>0.23666090000000001</c:v>
                </c:pt>
                <c:pt idx="15">
                  <c:v>0.22087909999999999</c:v>
                </c:pt>
                <c:pt idx="16">
                  <c:v>0.28319499999999997</c:v>
                </c:pt>
                <c:pt idx="17">
                  <c:v>0.2846418</c:v>
                </c:pt>
                <c:pt idx="18">
                  <c:v>0.2018027</c:v>
                </c:pt>
                <c:pt idx="19">
                  <c:v>0.23734669999999999</c:v>
                </c:pt>
                <c:pt idx="20">
                  <c:v>0.24897320000000001</c:v>
                </c:pt>
                <c:pt idx="21">
                  <c:v>0.2283347</c:v>
                </c:pt>
                <c:pt idx="22">
                  <c:v>0.20011319999999999</c:v>
                </c:pt>
                <c:pt idx="23">
                  <c:v>0.1454047</c:v>
                </c:pt>
                <c:pt idx="24">
                  <c:v>0.3414488</c:v>
                </c:pt>
                <c:pt idx="25">
                  <c:v>0.24715409999999999</c:v>
                </c:pt>
                <c:pt idx="26">
                  <c:v>0.26387240000000001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3C-43E2-A5E7-09221BD41FA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ad'!$E$47:$AE$47</c:f>
              <c:numCache>
                <c:formatCode>0.00</c:formatCode>
                <c:ptCount val="27"/>
                <c:pt idx="1">
                  <c:v>0.49361300000000002</c:v>
                </c:pt>
                <c:pt idx="2">
                  <c:v>0.56062979999999996</c:v>
                </c:pt>
                <c:pt idx="3">
                  <c:v>0.56704060000000001</c:v>
                </c:pt>
                <c:pt idx="4">
                  <c:v>0.24476390000000001</c:v>
                </c:pt>
                <c:pt idx="5">
                  <c:v>0.51658309999999996</c:v>
                </c:pt>
                <c:pt idx="6">
                  <c:v>0.28358939999999999</c:v>
                </c:pt>
                <c:pt idx="7">
                  <c:v>0.59234469999999995</c:v>
                </c:pt>
                <c:pt idx="8">
                  <c:v>0.50001569999999995</c:v>
                </c:pt>
                <c:pt idx="9">
                  <c:v>0.53534720000000002</c:v>
                </c:pt>
                <c:pt idx="10">
                  <c:v>0.1879257</c:v>
                </c:pt>
                <c:pt idx="11">
                  <c:v>0.42947239999999998</c:v>
                </c:pt>
                <c:pt idx="12">
                  <c:v>0.41438449999999999</c:v>
                </c:pt>
                <c:pt idx="13">
                  <c:v>0.52930109999999997</c:v>
                </c:pt>
                <c:pt idx="14">
                  <c:v>0.39918880000000001</c:v>
                </c:pt>
                <c:pt idx="15">
                  <c:v>0.37658659999999999</c:v>
                </c:pt>
                <c:pt idx="16">
                  <c:v>0.46943590000000002</c:v>
                </c:pt>
                <c:pt idx="17">
                  <c:v>0.44380459999999999</c:v>
                </c:pt>
                <c:pt idx="18">
                  <c:v>0.327071</c:v>
                </c:pt>
                <c:pt idx="19">
                  <c:v>0.3727858</c:v>
                </c:pt>
                <c:pt idx="20">
                  <c:v>0.3844841</c:v>
                </c:pt>
                <c:pt idx="21">
                  <c:v>0.36358010000000002</c:v>
                </c:pt>
                <c:pt idx="22">
                  <c:v>0.32827000000000001</c:v>
                </c:pt>
                <c:pt idx="23">
                  <c:v>0.2591427</c:v>
                </c:pt>
                <c:pt idx="24">
                  <c:v>0.54286319999999999</c:v>
                </c:pt>
                <c:pt idx="25">
                  <c:v>0.38157869999999999</c:v>
                </c:pt>
                <c:pt idx="26">
                  <c:v>0.4109564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3C-43E2-A5E7-09221BD41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4384"/>
        <c:axId val="699763408"/>
      </c:scatterChart>
      <c:valAx>
        <c:axId val="69977438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3408"/>
        <c:crosses val="autoZero"/>
        <c:crossBetween val="midCat"/>
        <c:majorUnit val="3"/>
        <c:minorUnit val="1"/>
      </c:valAx>
      <c:valAx>
        <c:axId val="69976340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438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Tjiftjaf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juv'!$E$45:$AE$45</c:f>
              <c:numCache>
                <c:formatCode>0.00</c:formatCode>
                <c:ptCount val="27"/>
                <c:pt idx="2">
                  <c:v>9.5133700000000002E-2</c:v>
                </c:pt>
                <c:pt idx="3">
                  <c:v>8.4312200000000004E-2</c:v>
                </c:pt>
                <c:pt idx="5">
                  <c:v>5.5194699999999999E-2</c:v>
                </c:pt>
                <c:pt idx="6">
                  <c:v>6.5250699999999995E-2</c:v>
                </c:pt>
                <c:pt idx="7">
                  <c:v>7.3522599999999994E-2</c:v>
                </c:pt>
                <c:pt idx="8">
                  <c:v>7.6793700000000006E-2</c:v>
                </c:pt>
                <c:pt idx="9">
                  <c:v>0.1012198</c:v>
                </c:pt>
                <c:pt idx="12">
                  <c:v>6.3430799999999996E-2</c:v>
                </c:pt>
                <c:pt idx="13">
                  <c:v>5.56064E-2</c:v>
                </c:pt>
                <c:pt idx="14">
                  <c:v>6.2253299999999998E-2</c:v>
                </c:pt>
                <c:pt idx="16">
                  <c:v>9.8760799999999996E-2</c:v>
                </c:pt>
                <c:pt idx="17">
                  <c:v>8.1044199999999997E-2</c:v>
                </c:pt>
                <c:pt idx="18">
                  <c:v>6.5989999999999993E-2</c:v>
                </c:pt>
                <c:pt idx="19">
                  <c:v>8.0923300000000004E-2</c:v>
                </c:pt>
                <c:pt idx="20">
                  <c:v>8.1488599999999994E-2</c:v>
                </c:pt>
                <c:pt idx="22">
                  <c:v>8.13913E-2</c:v>
                </c:pt>
                <c:pt idx="24">
                  <c:v>0.10857559999999999</c:v>
                </c:pt>
                <c:pt idx="25">
                  <c:v>7.1268700000000004E-2</c:v>
                </c:pt>
                <c:pt idx="26">
                  <c:v>6.2491499999999998E-2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8D-4794-BBD7-B4D0D087BBF5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juv'!$E$46:$AE$46</c:f>
              <c:numCache>
                <c:formatCode>0.00</c:formatCode>
                <c:ptCount val="27"/>
                <c:pt idx="2">
                  <c:v>6.42485E-2</c:v>
                </c:pt>
                <c:pt idx="3">
                  <c:v>6.0279399999999997E-2</c:v>
                </c:pt>
                <c:pt idx="5">
                  <c:v>3.1064399999999999E-2</c:v>
                </c:pt>
                <c:pt idx="6">
                  <c:v>4.2575000000000002E-2</c:v>
                </c:pt>
                <c:pt idx="7">
                  <c:v>4.7062100000000003E-2</c:v>
                </c:pt>
                <c:pt idx="8">
                  <c:v>5.5023700000000002E-2</c:v>
                </c:pt>
                <c:pt idx="9">
                  <c:v>7.5281899999999999E-2</c:v>
                </c:pt>
                <c:pt idx="12">
                  <c:v>3.9657199999999997E-2</c:v>
                </c:pt>
                <c:pt idx="13">
                  <c:v>3.4722599999999999E-2</c:v>
                </c:pt>
                <c:pt idx="14">
                  <c:v>4.2222500000000003E-2</c:v>
                </c:pt>
                <c:pt idx="16">
                  <c:v>7.2650400000000004E-2</c:v>
                </c:pt>
                <c:pt idx="17">
                  <c:v>6.05196E-2</c:v>
                </c:pt>
                <c:pt idx="18">
                  <c:v>4.7044200000000001E-2</c:v>
                </c:pt>
                <c:pt idx="19">
                  <c:v>5.77253E-2</c:v>
                </c:pt>
                <c:pt idx="20">
                  <c:v>6.0504599999999999E-2</c:v>
                </c:pt>
                <c:pt idx="22">
                  <c:v>5.8665200000000001E-2</c:v>
                </c:pt>
                <c:pt idx="24">
                  <c:v>8.0814200000000003E-2</c:v>
                </c:pt>
                <c:pt idx="25">
                  <c:v>5.39788E-2</c:v>
                </c:pt>
                <c:pt idx="26">
                  <c:v>4.43097E-2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8D-4794-BBD7-B4D0D087BBF5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juv'!$E$47:$AE$47</c:f>
              <c:numCache>
                <c:formatCode>0.00</c:formatCode>
                <c:ptCount val="27"/>
                <c:pt idx="2">
                  <c:v>0.13866590000000001</c:v>
                </c:pt>
                <c:pt idx="3">
                  <c:v>0.1167363</c:v>
                </c:pt>
                <c:pt idx="5">
                  <c:v>9.6208000000000002E-2</c:v>
                </c:pt>
                <c:pt idx="6">
                  <c:v>9.8758100000000001E-2</c:v>
                </c:pt>
                <c:pt idx="7">
                  <c:v>0.11309470000000001</c:v>
                </c:pt>
                <c:pt idx="8">
                  <c:v>0.10620880000000001</c:v>
                </c:pt>
                <c:pt idx="9">
                  <c:v>0.13479189999999999</c:v>
                </c:pt>
                <c:pt idx="12">
                  <c:v>9.9972599999999995E-2</c:v>
                </c:pt>
                <c:pt idx="13">
                  <c:v>8.7906799999999993E-2</c:v>
                </c:pt>
                <c:pt idx="14">
                  <c:v>9.0885300000000002E-2</c:v>
                </c:pt>
                <c:pt idx="16">
                  <c:v>0.13291020000000001</c:v>
                </c:pt>
                <c:pt idx="17">
                  <c:v>0.1077313</c:v>
                </c:pt>
                <c:pt idx="18">
                  <c:v>9.1830599999999998E-2</c:v>
                </c:pt>
                <c:pt idx="19">
                  <c:v>0.1123323</c:v>
                </c:pt>
                <c:pt idx="20">
                  <c:v>0.1089068</c:v>
                </c:pt>
                <c:pt idx="22">
                  <c:v>0.1118748</c:v>
                </c:pt>
                <c:pt idx="24">
                  <c:v>0.1443758</c:v>
                </c:pt>
                <c:pt idx="25">
                  <c:v>9.3549099999999996E-2</c:v>
                </c:pt>
                <c:pt idx="26">
                  <c:v>8.7451100000000004E-2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8D-4794-BBD7-B4D0D087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5760"/>
        <c:axId val="699764192"/>
      </c:scatterChart>
      <c:valAx>
        <c:axId val="69976576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4192"/>
        <c:crosses val="autoZero"/>
        <c:crossBetween val="midCat"/>
        <c:majorUnit val="3"/>
        <c:minorUnit val="1"/>
      </c:valAx>
      <c:valAx>
        <c:axId val="699764192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576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Fitis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6BF-4FC8-AFBF-223088192F97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6BF-4FC8-AFBF-223088192F97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reproductie!$E$48:$AF$48</c:f>
              <c:numCache>
                <c:formatCode>0.00</c:formatCode>
                <c:ptCount val="28"/>
                <c:pt idx="0">
                  <c:v>0.76031989497341501</c:v>
                </c:pt>
                <c:pt idx="1">
                  <c:v>1.7045867567483499</c:v>
                </c:pt>
                <c:pt idx="2">
                  <c:v>1.5190028736727399</c:v>
                </c:pt>
                <c:pt idx="3">
                  <c:v>1.21529730192022</c:v>
                </c:pt>
                <c:pt idx="4">
                  <c:v>1.36803382302054</c:v>
                </c:pt>
                <c:pt idx="5">
                  <c:v>1.33589315247497</c:v>
                </c:pt>
                <c:pt idx="6">
                  <c:v>1.09473120807421</c:v>
                </c:pt>
                <c:pt idx="7">
                  <c:v>1.0259362158843599</c:v>
                </c:pt>
                <c:pt idx="8">
                  <c:v>1.38389428220114</c:v>
                </c:pt>
                <c:pt idx="9">
                  <c:v>1.24459488991676</c:v>
                </c:pt>
                <c:pt idx="10">
                  <c:v>1.2733922970649101</c:v>
                </c:pt>
                <c:pt idx="11">
                  <c:v>1.17138230745032</c:v>
                </c:pt>
                <c:pt idx="12">
                  <c:v>1.1623936167335001</c:v>
                </c:pt>
                <c:pt idx="13">
                  <c:v>0.853429189318758</c:v>
                </c:pt>
                <c:pt idx="14">
                  <c:v>1.0490285421735699</c:v>
                </c:pt>
                <c:pt idx="15">
                  <c:v>1.4522157797892901</c:v>
                </c:pt>
                <c:pt idx="16">
                  <c:v>0.946912213183006</c:v>
                </c:pt>
                <c:pt idx="17">
                  <c:v>0.95234748426025295</c:v>
                </c:pt>
                <c:pt idx="18">
                  <c:v>1.20111931674226</c:v>
                </c:pt>
                <c:pt idx="19">
                  <c:v>1.1975591935023999</c:v>
                </c:pt>
                <c:pt idx="20">
                  <c:v>1.01967297883008</c:v>
                </c:pt>
                <c:pt idx="21">
                  <c:v>1.25844727928213</c:v>
                </c:pt>
                <c:pt idx="22">
                  <c:v>0.91582166468519999</c:v>
                </c:pt>
                <c:pt idx="23">
                  <c:v>0.87031911304669596</c:v>
                </c:pt>
                <c:pt idx="24">
                  <c:v>1.34276155975527</c:v>
                </c:pt>
                <c:pt idx="25">
                  <c:v>1.14451082603374</c:v>
                </c:pt>
                <c:pt idx="26">
                  <c:v>0.89464472413779295</c:v>
                </c:pt>
                <c:pt idx="27">
                  <c:v>0.74563310940912098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BF-4FC8-AFBF-223088192F97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reproductie!$E$49:$AF$49</c:f>
              <c:numCache>
                <c:formatCode>0.00</c:formatCode>
                <c:ptCount val="28"/>
                <c:pt idx="0">
                  <c:v>0.55275330231550202</c:v>
                </c:pt>
                <c:pt idx="1">
                  <c:v>1.2711143513368299</c:v>
                </c:pt>
                <c:pt idx="2">
                  <c:v>1.1436380104769299</c:v>
                </c:pt>
                <c:pt idx="3">
                  <c:v>0.915405818069566</c:v>
                </c:pt>
                <c:pt idx="4">
                  <c:v>1.0315066372422499</c:v>
                </c:pt>
                <c:pt idx="5">
                  <c:v>1.01790013212262</c:v>
                </c:pt>
                <c:pt idx="6">
                  <c:v>0.83120018807538398</c:v>
                </c:pt>
                <c:pt idx="7">
                  <c:v>0.76946760331056996</c:v>
                </c:pt>
                <c:pt idx="8">
                  <c:v>1.04288143835642</c:v>
                </c:pt>
                <c:pt idx="9">
                  <c:v>0.94868051431858602</c:v>
                </c:pt>
                <c:pt idx="10">
                  <c:v>0.97226911490645695</c:v>
                </c:pt>
                <c:pt idx="11">
                  <c:v>0.89711217083699502</c:v>
                </c:pt>
                <c:pt idx="12">
                  <c:v>0.87874048668978499</c:v>
                </c:pt>
                <c:pt idx="13">
                  <c:v>0.63550551779321496</c:v>
                </c:pt>
                <c:pt idx="14">
                  <c:v>0.79040390711237096</c:v>
                </c:pt>
                <c:pt idx="15">
                  <c:v>1.1049484121012001</c:v>
                </c:pt>
                <c:pt idx="16">
                  <c:v>0.71331948586646299</c:v>
                </c:pt>
                <c:pt idx="17">
                  <c:v>0.71560373560908397</c:v>
                </c:pt>
                <c:pt idx="18">
                  <c:v>0.90812684845639402</c:v>
                </c:pt>
                <c:pt idx="19">
                  <c:v>0.89813606189736594</c:v>
                </c:pt>
                <c:pt idx="20">
                  <c:v>0.75748878242695905</c:v>
                </c:pt>
                <c:pt idx="21">
                  <c:v>0.93498847276519403</c:v>
                </c:pt>
                <c:pt idx="22">
                  <c:v>0.68068372424698798</c:v>
                </c:pt>
                <c:pt idx="23">
                  <c:v>0.64493304953958797</c:v>
                </c:pt>
                <c:pt idx="24">
                  <c:v>0.982511621135297</c:v>
                </c:pt>
                <c:pt idx="25">
                  <c:v>0.83353945046087097</c:v>
                </c:pt>
                <c:pt idx="26">
                  <c:v>0.65137937984136696</c:v>
                </c:pt>
                <c:pt idx="27">
                  <c:v>0.52536457266157699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BF-4FC8-AFBF-223088192F97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reproductie!$E$50:$AF$50</c:f>
              <c:numCache>
                <c:formatCode>0.00</c:formatCode>
                <c:ptCount val="28"/>
                <c:pt idx="0">
                  <c:v>1.04671739674561</c:v>
                </c:pt>
                <c:pt idx="1">
                  <c:v>2.2909135370855802</c:v>
                </c:pt>
                <c:pt idx="2">
                  <c:v>2.0208015236676902</c:v>
                </c:pt>
                <c:pt idx="3">
                  <c:v>1.61560275216591</c:v>
                </c:pt>
                <c:pt idx="4">
                  <c:v>1.8170154366170701</c:v>
                </c:pt>
                <c:pt idx="5">
                  <c:v>1.75557629269672</c:v>
                </c:pt>
                <c:pt idx="6">
                  <c:v>1.4432502721168201</c:v>
                </c:pt>
                <c:pt idx="7">
                  <c:v>1.3690509102080399</c:v>
                </c:pt>
                <c:pt idx="8">
                  <c:v>1.8392004900566801</c:v>
                </c:pt>
                <c:pt idx="9">
                  <c:v>1.6346035124206699</c:v>
                </c:pt>
                <c:pt idx="10">
                  <c:v>1.6694303606214</c:v>
                </c:pt>
                <c:pt idx="11">
                  <c:v>1.5307365901701699</c:v>
                </c:pt>
                <c:pt idx="12">
                  <c:v>1.5386815941627601</c:v>
                </c:pt>
                <c:pt idx="13">
                  <c:v>1.14607831704188</c:v>
                </c:pt>
                <c:pt idx="14">
                  <c:v>1.3931727321051499</c:v>
                </c:pt>
                <c:pt idx="15">
                  <c:v>1.91111483112711</c:v>
                </c:pt>
                <c:pt idx="16">
                  <c:v>1.25765315788314</c:v>
                </c:pt>
                <c:pt idx="17">
                  <c:v>1.2679323925692301</c:v>
                </c:pt>
                <c:pt idx="18">
                  <c:v>1.5903602761489299</c:v>
                </c:pt>
                <c:pt idx="19">
                  <c:v>1.59841156183601</c:v>
                </c:pt>
                <c:pt idx="20">
                  <c:v>1.3734518551071999</c:v>
                </c:pt>
                <c:pt idx="21">
                  <c:v>1.6955825713246799</c:v>
                </c:pt>
                <c:pt idx="22">
                  <c:v>1.2326749616921</c:v>
                </c:pt>
                <c:pt idx="23">
                  <c:v>1.17486599570613</c:v>
                </c:pt>
                <c:pt idx="24">
                  <c:v>1.83836260330753</c:v>
                </c:pt>
                <c:pt idx="25">
                  <c:v>1.5730691353661901</c:v>
                </c:pt>
                <c:pt idx="26">
                  <c:v>1.22863151707328</c:v>
                </c:pt>
                <c:pt idx="27">
                  <c:v>1.0564527864362701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BF-4FC8-AFBF-223088192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1640"/>
        <c:axId val="699767328"/>
      </c:scatterChart>
      <c:valAx>
        <c:axId val="69977164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7328"/>
        <c:crosses val="autoZero"/>
        <c:crossBetween val="midCat"/>
        <c:majorUnit val="3"/>
        <c:minorUnit val="1"/>
      </c:valAx>
      <c:valAx>
        <c:axId val="699767328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1640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Fitis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A76-42BC-B6AF-1D9F1471DFDB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A76-42BC-B6AF-1D9F1471DFDB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ad'!$E$48:$AE$48</c:f>
              <c:numCache>
                <c:formatCode>0.00</c:formatCode>
                <c:ptCount val="27"/>
                <c:pt idx="0">
                  <c:v>0.17165169999999999</c:v>
                </c:pt>
                <c:pt idx="1">
                  <c:v>0.31303700000000001</c:v>
                </c:pt>
                <c:pt idx="2">
                  <c:v>0.31903609999999999</c:v>
                </c:pt>
                <c:pt idx="3">
                  <c:v>0.28237839999999997</c:v>
                </c:pt>
                <c:pt idx="4">
                  <c:v>0.3267909</c:v>
                </c:pt>
                <c:pt idx="5">
                  <c:v>0.38396180000000002</c:v>
                </c:pt>
                <c:pt idx="6">
                  <c:v>0.27922249999999998</c:v>
                </c:pt>
                <c:pt idx="7">
                  <c:v>0.32201459999999998</c:v>
                </c:pt>
                <c:pt idx="8">
                  <c:v>0.34867819999999999</c:v>
                </c:pt>
                <c:pt idx="9">
                  <c:v>0.50550309999999998</c:v>
                </c:pt>
                <c:pt idx="10">
                  <c:v>0.36416690000000002</c:v>
                </c:pt>
                <c:pt idx="11">
                  <c:v>0.4078003</c:v>
                </c:pt>
                <c:pt idx="12">
                  <c:v>0.43562050000000002</c:v>
                </c:pt>
                <c:pt idx="13">
                  <c:v>0.42191620000000002</c:v>
                </c:pt>
                <c:pt idx="14">
                  <c:v>0.4462391</c:v>
                </c:pt>
                <c:pt idx="15">
                  <c:v>0.43077179999999998</c:v>
                </c:pt>
                <c:pt idx="16">
                  <c:v>0.4028178</c:v>
                </c:pt>
                <c:pt idx="17">
                  <c:v>0.33944800000000003</c:v>
                </c:pt>
                <c:pt idx="18">
                  <c:v>0.31737340000000003</c:v>
                </c:pt>
                <c:pt idx="19">
                  <c:v>0.32407920000000001</c:v>
                </c:pt>
                <c:pt idx="20">
                  <c:v>0.35472029999999999</c:v>
                </c:pt>
                <c:pt idx="21">
                  <c:v>0.33902520000000003</c:v>
                </c:pt>
                <c:pt idx="22">
                  <c:v>0.35141480000000003</c:v>
                </c:pt>
                <c:pt idx="23">
                  <c:v>0.26730730000000003</c:v>
                </c:pt>
                <c:pt idx="24">
                  <c:v>0.35143960000000002</c:v>
                </c:pt>
                <c:pt idx="25">
                  <c:v>0.31217109999999998</c:v>
                </c:pt>
                <c:pt idx="26">
                  <c:v>0.27429799999999999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76-42BC-B6AF-1D9F1471DFDB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ad'!$E$49:$AE$49</c:f>
              <c:numCache>
                <c:formatCode>0.00</c:formatCode>
                <c:ptCount val="27"/>
                <c:pt idx="0">
                  <c:v>0.1082178</c:v>
                </c:pt>
                <c:pt idx="1">
                  <c:v>0.23808779999999999</c:v>
                </c:pt>
                <c:pt idx="2">
                  <c:v>0.25392700000000001</c:v>
                </c:pt>
                <c:pt idx="3">
                  <c:v>0.22511300000000001</c:v>
                </c:pt>
                <c:pt idx="4">
                  <c:v>0.26868029999999998</c:v>
                </c:pt>
                <c:pt idx="5">
                  <c:v>0.32184960000000001</c:v>
                </c:pt>
                <c:pt idx="6">
                  <c:v>0.22827810000000001</c:v>
                </c:pt>
                <c:pt idx="7">
                  <c:v>0.26070759999999998</c:v>
                </c:pt>
                <c:pt idx="8">
                  <c:v>0.2840607</c:v>
                </c:pt>
                <c:pt idx="9">
                  <c:v>0.42760389999999998</c:v>
                </c:pt>
                <c:pt idx="10">
                  <c:v>0.30945729999999999</c:v>
                </c:pt>
                <c:pt idx="11">
                  <c:v>0.35123120000000002</c:v>
                </c:pt>
                <c:pt idx="12">
                  <c:v>0.37440210000000002</c:v>
                </c:pt>
                <c:pt idx="13">
                  <c:v>0.35520580000000002</c:v>
                </c:pt>
                <c:pt idx="14">
                  <c:v>0.38049119999999997</c:v>
                </c:pt>
                <c:pt idx="15">
                  <c:v>0.36850860000000002</c:v>
                </c:pt>
                <c:pt idx="16">
                  <c:v>0.33417419999999998</c:v>
                </c:pt>
                <c:pt idx="17">
                  <c:v>0.28093459999999998</c:v>
                </c:pt>
                <c:pt idx="18">
                  <c:v>0.25870969999999999</c:v>
                </c:pt>
                <c:pt idx="19">
                  <c:v>0.26395180000000001</c:v>
                </c:pt>
                <c:pt idx="20">
                  <c:v>0.29144110000000001</c:v>
                </c:pt>
                <c:pt idx="21">
                  <c:v>0.2755128</c:v>
                </c:pt>
                <c:pt idx="22">
                  <c:v>0.28689949999999997</c:v>
                </c:pt>
                <c:pt idx="23">
                  <c:v>0.20797450000000001</c:v>
                </c:pt>
                <c:pt idx="24">
                  <c:v>0.270681</c:v>
                </c:pt>
                <c:pt idx="25">
                  <c:v>0.23923469999999999</c:v>
                </c:pt>
                <c:pt idx="26">
                  <c:v>0.20463999999999999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76-42BC-B6AF-1D9F1471DFDB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ad'!$E$50:$AE$50</c:f>
              <c:numCache>
                <c:formatCode>0.00</c:formatCode>
                <c:ptCount val="27"/>
                <c:pt idx="0">
                  <c:v>0.26137060000000001</c:v>
                </c:pt>
                <c:pt idx="1">
                  <c:v>0.3992175</c:v>
                </c:pt>
                <c:pt idx="2">
                  <c:v>0.39206669999999999</c:v>
                </c:pt>
                <c:pt idx="3">
                  <c:v>0.34767530000000002</c:v>
                </c:pt>
                <c:pt idx="4">
                  <c:v>0.3907543</c:v>
                </c:pt>
                <c:pt idx="5">
                  <c:v>0.45010480000000003</c:v>
                </c:pt>
                <c:pt idx="6">
                  <c:v>0.33657749999999997</c:v>
                </c:pt>
                <c:pt idx="7">
                  <c:v>0.39013059999999999</c:v>
                </c:pt>
                <c:pt idx="8">
                  <c:v>0.41938429999999999</c:v>
                </c:pt>
                <c:pt idx="9">
                  <c:v>0.58313610000000005</c:v>
                </c:pt>
                <c:pt idx="10">
                  <c:v>0.42262919999999998</c:v>
                </c:pt>
                <c:pt idx="11">
                  <c:v>0.46692309999999998</c:v>
                </c:pt>
                <c:pt idx="12">
                  <c:v>0.49886649999999999</c:v>
                </c:pt>
                <c:pt idx="13">
                  <c:v>0.49160310000000002</c:v>
                </c:pt>
                <c:pt idx="14">
                  <c:v>0.51392340000000003</c:v>
                </c:pt>
                <c:pt idx="15">
                  <c:v>0.49530370000000001</c:v>
                </c:pt>
                <c:pt idx="16">
                  <c:v>0.47549209999999997</c:v>
                </c:pt>
                <c:pt idx="17">
                  <c:v>0.40331289999999997</c:v>
                </c:pt>
                <c:pt idx="18">
                  <c:v>0.38247609999999999</c:v>
                </c:pt>
                <c:pt idx="19">
                  <c:v>0.39063419999999999</c:v>
                </c:pt>
                <c:pt idx="20">
                  <c:v>0.42352640000000003</c:v>
                </c:pt>
                <c:pt idx="21">
                  <c:v>0.40891499999999997</c:v>
                </c:pt>
                <c:pt idx="22">
                  <c:v>0.42185529999999999</c:v>
                </c:pt>
                <c:pt idx="23">
                  <c:v>0.33637820000000002</c:v>
                </c:pt>
                <c:pt idx="24">
                  <c:v>0.44170029999999999</c:v>
                </c:pt>
                <c:pt idx="25">
                  <c:v>0.39577570000000001</c:v>
                </c:pt>
                <c:pt idx="26">
                  <c:v>0.3570237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76-42BC-B6AF-1D9F1471D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4976"/>
        <c:axId val="699766152"/>
      </c:scatterChart>
      <c:valAx>
        <c:axId val="69976497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6152"/>
        <c:crosses val="autoZero"/>
        <c:crossBetween val="midCat"/>
        <c:majorUnit val="3"/>
        <c:minorUnit val="1"/>
      </c:valAx>
      <c:valAx>
        <c:axId val="69976615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497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Fitis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B72-4515-B754-AE0EBC465759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juv'!$E$48:$AE$48</c:f>
              <c:numCache>
                <c:formatCode>0.00</c:formatCode>
                <c:ptCount val="27"/>
                <c:pt idx="0">
                  <c:v>0.1024057</c:v>
                </c:pt>
                <c:pt idx="1">
                  <c:v>5.0551100000000002E-2</c:v>
                </c:pt>
                <c:pt idx="2">
                  <c:v>9.2033000000000004E-2</c:v>
                </c:pt>
                <c:pt idx="3">
                  <c:v>7.9643900000000004E-2</c:v>
                </c:pt>
                <c:pt idx="4">
                  <c:v>6.9875199999999998E-2</c:v>
                </c:pt>
                <c:pt idx="5">
                  <c:v>9.4326400000000005E-2</c:v>
                </c:pt>
                <c:pt idx="6">
                  <c:v>6.9998699999999997E-2</c:v>
                </c:pt>
                <c:pt idx="7">
                  <c:v>6.7106799999999994E-2</c:v>
                </c:pt>
                <c:pt idx="8">
                  <c:v>7.9100900000000002E-2</c:v>
                </c:pt>
                <c:pt idx="9">
                  <c:v>0.121724</c:v>
                </c:pt>
                <c:pt idx="10">
                  <c:v>0.10992689999999999</c:v>
                </c:pt>
                <c:pt idx="11">
                  <c:v>8.9281399999999997E-2</c:v>
                </c:pt>
                <c:pt idx="12">
                  <c:v>5.1210899999999997E-2</c:v>
                </c:pt>
                <c:pt idx="13">
                  <c:v>6.2226200000000002E-2</c:v>
                </c:pt>
                <c:pt idx="14">
                  <c:v>0.14074500000000001</c:v>
                </c:pt>
                <c:pt idx="15">
                  <c:v>8.6814699999999995E-2</c:v>
                </c:pt>
                <c:pt idx="16">
                  <c:v>0.1226373</c:v>
                </c:pt>
                <c:pt idx="17">
                  <c:v>7.7988299999999997E-2</c:v>
                </c:pt>
                <c:pt idx="18">
                  <c:v>7.1041099999999996E-2</c:v>
                </c:pt>
                <c:pt idx="19">
                  <c:v>9.02284E-2</c:v>
                </c:pt>
                <c:pt idx="20">
                  <c:v>9.2074799999999998E-2</c:v>
                </c:pt>
                <c:pt idx="21">
                  <c:v>7.8844899999999996E-2</c:v>
                </c:pt>
                <c:pt idx="22">
                  <c:v>9.5133200000000001E-2</c:v>
                </c:pt>
                <c:pt idx="23">
                  <c:v>5.4844299999999999E-2</c:v>
                </c:pt>
                <c:pt idx="24">
                  <c:v>8.1919900000000004E-2</c:v>
                </c:pt>
                <c:pt idx="25">
                  <c:v>5.0025600000000003E-2</c:v>
                </c:pt>
                <c:pt idx="26">
                  <c:v>8.2502400000000004E-2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72-4515-B754-AE0EBC46575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juv'!$E$49:$AE$49</c:f>
              <c:numCache>
                <c:formatCode>0.00</c:formatCode>
                <c:ptCount val="27"/>
                <c:pt idx="0">
                  <c:v>7.3116600000000004E-2</c:v>
                </c:pt>
                <c:pt idx="1">
                  <c:v>3.5857399999999998E-2</c:v>
                </c:pt>
                <c:pt idx="2">
                  <c:v>7.1495000000000003E-2</c:v>
                </c:pt>
                <c:pt idx="3">
                  <c:v>5.97571E-2</c:v>
                </c:pt>
                <c:pt idx="4">
                  <c:v>5.1833799999999999E-2</c:v>
                </c:pt>
                <c:pt idx="5">
                  <c:v>7.3549199999999995E-2</c:v>
                </c:pt>
                <c:pt idx="6">
                  <c:v>5.0805299999999998E-2</c:v>
                </c:pt>
                <c:pt idx="7">
                  <c:v>4.6389800000000002E-2</c:v>
                </c:pt>
                <c:pt idx="8">
                  <c:v>5.7695999999999997E-2</c:v>
                </c:pt>
                <c:pt idx="9">
                  <c:v>9.0988299999999994E-2</c:v>
                </c:pt>
                <c:pt idx="10">
                  <c:v>8.48521E-2</c:v>
                </c:pt>
                <c:pt idx="11">
                  <c:v>6.6318100000000005E-2</c:v>
                </c:pt>
                <c:pt idx="12">
                  <c:v>3.29162E-2</c:v>
                </c:pt>
                <c:pt idx="13">
                  <c:v>3.9055199999999998E-2</c:v>
                </c:pt>
                <c:pt idx="14">
                  <c:v>0.1100719</c:v>
                </c:pt>
                <c:pt idx="15">
                  <c:v>6.6432400000000003E-2</c:v>
                </c:pt>
                <c:pt idx="16">
                  <c:v>8.9929200000000001E-2</c:v>
                </c:pt>
                <c:pt idx="17">
                  <c:v>5.4563800000000003E-2</c:v>
                </c:pt>
                <c:pt idx="18">
                  <c:v>5.1161499999999999E-2</c:v>
                </c:pt>
                <c:pt idx="19">
                  <c:v>6.6749100000000006E-2</c:v>
                </c:pt>
                <c:pt idx="20">
                  <c:v>6.4379199999999998E-2</c:v>
                </c:pt>
                <c:pt idx="21">
                  <c:v>5.4858700000000003E-2</c:v>
                </c:pt>
                <c:pt idx="22">
                  <c:v>6.7230700000000004E-2</c:v>
                </c:pt>
                <c:pt idx="23">
                  <c:v>3.29208E-2</c:v>
                </c:pt>
                <c:pt idx="24">
                  <c:v>5.5871900000000002E-2</c:v>
                </c:pt>
                <c:pt idx="25">
                  <c:v>2.9469200000000001E-2</c:v>
                </c:pt>
                <c:pt idx="26">
                  <c:v>5.16046E-2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72-4515-B754-AE0EBC46575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juv'!$E$50:$AE$50</c:f>
              <c:numCache>
                <c:formatCode>0.00</c:formatCode>
                <c:ptCount val="27"/>
                <c:pt idx="0">
                  <c:v>0.1416346</c:v>
                </c:pt>
                <c:pt idx="1">
                  <c:v>7.0823700000000003E-2</c:v>
                </c:pt>
                <c:pt idx="2">
                  <c:v>0.1177227</c:v>
                </c:pt>
                <c:pt idx="3">
                  <c:v>0.1054069</c:v>
                </c:pt>
                <c:pt idx="4">
                  <c:v>9.3576500000000007E-2</c:v>
                </c:pt>
                <c:pt idx="5">
                  <c:v>0.1202115</c:v>
                </c:pt>
                <c:pt idx="6">
                  <c:v>9.5711900000000003E-2</c:v>
                </c:pt>
                <c:pt idx="7">
                  <c:v>9.6143000000000006E-2</c:v>
                </c:pt>
                <c:pt idx="8">
                  <c:v>0.1075407</c:v>
                </c:pt>
                <c:pt idx="9">
                  <c:v>0.16100339999999999</c:v>
                </c:pt>
                <c:pt idx="10">
                  <c:v>0.1412677</c:v>
                </c:pt>
                <c:pt idx="11">
                  <c:v>0.1191811</c:v>
                </c:pt>
                <c:pt idx="12">
                  <c:v>7.8844800000000007E-2</c:v>
                </c:pt>
                <c:pt idx="13">
                  <c:v>9.7746E-2</c:v>
                </c:pt>
                <c:pt idx="14">
                  <c:v>0.17825350000000001</c:v>
                </c:pt>
                <c:pt idx="15">
                  <c:v>0.1126957</c:v>
                </c:pt>
                <c:pt idx="16">
                  <c:v>0.1650837</c:v>
                </c:pt>
                <c:pt idx="17">
                  <c:v>0.1102958</c:v>
                </c:pt>
                <c:pt idx="18">
                  <c:v>9.7848699999999997E-2</c:v>
                </c:pt>
                <c:pt idx="19">
                  <c:v>0.1208967</c:v>
                </c:pt>
                <c:pt idx="20">
                  <c:v>0.13002900000000001</c:v>
                </c:pt>
                <c:pt idx="21">
                  <c:v>0.11207499999999999</c:v>
                </c:pt>
                <c:pt idx="22">
                  <c:v>0.1329651</c:v>
                </c:pt>
                <c:pt idx="23">
                  <c:v>9.0008699999999997E-2</c:v>
                </c:pt>
                <c:pt idx="24">
                  <c:v>0.1185866</c:v>
                </c:pt>
                <c:pt idx="25">
                  <c:v>8.3684999999999996E-2</c:v>
                </c:pt>
                <c:pt idx="26">
                  <c:v>0.12937609999999999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72-4515-B754-AE0EBC46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6544"/>
        <c:axId val="699766936"/>
      </c:scatterChart>
      <c:valAx>
        <c:axId val="69976654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6936"/>
        <c:crosses val="autoZero"/>
        <c:crossBetween val="midCat"/>
        <c:majorUnit val="3"/>
        <c:minorUnit val="1"/>
      </c:valAx>
      <c:valAx>
        <c:axId val="69976693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6544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Baardmannetje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952-4E0A-A2E3-82DA5E76D36B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reproductie!$E$51:$AF$51</c:f>
              <c:numCache>
                <c:formatCode>0.00</c:formatCode>
                <c:ptCount val="28"/>
                <c:pt idx="1">
                  <c:v>2.61216608149177</c:v>
                </c:pt>
                <c:pt idx="2">
                  <c:v>2.0451522884031701</c:v>
                </c:pt>
                <c:pt idx="3">
                  <c:v>2.8210740737762099</c:v>
                </c:pt>
                <c:pt idx="4">
                  <c:v>0.82400241615149505</c:v>
                </c:pt>
                <c:pt idx="5">
                  <c:v>1.01314197892332</c:v>
                </c:pt>
                <c:pt idx="6">
                  <c:v>0.95730861875443296</c:v>
                </c:pt>
                <c:pt idx="7">
                  <c:v>1.2138371723088199</c:v>
                </c:pt>
                <c:pt idx="8">
                  <c:v>1.89906636868114</c:v>
                </c:pt>
                <c:pt idx="9">
                  <c:v>3.6594095133628701</c:v>
                </c:pt>
                <c:pt idx="10">
                  <c:v>3.5178492801941799</c:v>
                </c:pt>
                <c:pt idx="11">
                  <c:v>4.8442784607693898</c:v>
                </c:pt>
                <c:pt idx="12">
                  <c:v>2.04246177025149</c:v>
                </c:pt>
                <c:pt idx="13">
                  <c:v>2.2752714721601901</c:v>
                </c:pt>
                <c:pt idx="14">
                  <c:v>3.3816562368989902</c:v>
                </c:pt>
                <c:pt idx="15">
                  <c:v>3.3018480781094901</c:v>
                </c:pt>
                <c:pt idx="16">
                  <c:v>3.920349472122</c:v>
                </c:pt>
                <c:pt idx="17">
                  <c:v>2.2605107396866599</c:v>
                </c:pt>
                <c:pt idx="18">
                  <c:v>4.7223970141342102</c:v>
                </c:pt>
                <c:pt idx="19">
                  <c:v>2.1360609184858599</c:v>
                </c:pt>
                <c:pt idx="20">
                  <c:v>2.07919851541343</c:v>
                </c:pt>
                <c:pt idx="21">
                  <c:v>2.5145178763292599</c:v>
                </c:pt>
                <c:pt idx="22">
                  <c:v>1.6008540286589501</c:v>
                </c:pt>
                <c:pt idx="23">
                  <c:v>3.5742948061302</c:v>
                </c:pt>
                <c:pt idx="24">
                  <c:v>3.0476087216436398</c:v>
                </c:pt>
                <c:pt idx="25">
                  <c:v>3.0821447039160002</c:v>
                </c:pt>
                <c:pt idx="26">
                  <c:v>1.58727728237343</c:v>
                </c:pt>
                <c:pt idx="27">
                  <c:v>2.04108553010385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52-4E0A-A2E3-82DA5E76D36B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reproductie!$E$52:$AF$52</c:f>
              <c:numCache>
                <c:formatCode>0.00</c:formatCode>
                <c:ptCount val="28"/>
                <c:pt idx="1">
                  <c:v>0.954232029583444</c:v>
                </c:pt>
                <c:pt idx="2">
                  <c:v>1.0146944900791599</c:v>
                </c:pt>
                <c:pt idx="3">
                  <c:v>1.1384527793124499</c:v>
                </c:pt>
                <c:pt idx="4">
                  <c:v>0.24961340873801999</c:v>
                </c:pt>
                <c:pt idx="5">
                  <c:v>0.47912940534676002</c:v>
                </c:pt>
                <c:pt idx="6">
                  <c:v>0.479331740073413</c:v>
                </c:pt>
                <c:pt idx="7">
                  <c:v>0.54947076273111295</c:v>
                </c:pt>
                <c:pt idx="8">
                  <c:v>0.64244332449835095</c:v>
                </c:pt>
                <c:pt idx="9">
                  <c:v>2.1674981831097302</c:v>
                </c:pt>
                <c:pt idx="10">
                  <c:v>2.1431631356554099</c:v>
                </c:pt>
                <c:pt idx="11">
                  <c:v>2.2878821150536899</c:v>
                </c:pt>
                <c:pt idx="12">
                  <c:v>1.1716129499222301</c:v>
                </c:pt>
                <c:pt idx="13">
                  <c:v>1.27251804041845</c:v>
                </c:pt>
                <c:pt idx="14">
                  <c:v>2.0836299339361499</c:v>
                </c:pt>
                <c:pt idx="15">
                  <c:v>1.9910782224635599</c:v>
                </c:pt>
                <c:pt idx="16">
                  <c:v>2.1822627353795201</c:v>
                </c:pt>
                <c:pt idx="17">
                  <c:v>0.92697429064802495</c:v>
                </c:pt>
                <c:pt idx="18">
                  <c:v>2.31772734021368</c:v>
                </c:pt>
                <c:pt idx="19">
                  <c:v>1.2917334557999001</c:v>
                </c:pt>
                <c:pt idx="20">
                  <c:v>1.2982747808253501</c:v>
                </c:pt>
                <c:pt idx="21">
                  <c:v>1.49036645074899</c:v>
                </c:pt>
                <c:pt idx="22">
                  <c:v>0.91851802289266604</c:v>
                </c:pt>
                <c:pt idx="23">
                  <c:v>2.33965853928837</c:v>
                </c:pt>
                <c:pt idx="24">
                  <c:v>1.8279251903096601</c:v>
                </c:pt>
                <c:pt idx="25">
                  <c:v>2.0045164246596499</c:v>
                </c:pt>
                <c:pt idx="26">
                  <c:v>1.0476426734095301</c:v>
                </c:pt>
                <c:pt idx="27">
                  <c:v>1.22678433166248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52-4E0A-A2E3-82DA5E76D36B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reproductie!$E$53:$AF$53</c:f>
              <c:numCache>
                <c:formatCode>0.00</c:formatCode>
                <c:ptCount val="28"/>
                <c:pt idx="1">
                  <c:v>8.0139820482202495</c:v>
                </c:pt>
                <c:pt idx="2">
                  <c:v>4.28436371143078</c:v>
                </c:pt>
                <c:pt idx="3">
                  <c:v>7.8352010755965598</c:v>
                </c:pt>
                <c:pt idx="4">
                  <c:v>2.62578159500905</c:v>
                </c:pt>
                <c:pt idx="5">
                  <c:v>2.13056614161769</c:v>
                </c:pt>
                <c:pt idx="6">
                  <c:v>1.9055937958935001</c:v>
                </c:pt>
                <c:pt idx="7">
                  <c:v>2.6975255166455998</c:v>
                </c:pt>
                <c:pt idx="8">
                  <c:v>5.9883338146196996</c:v>
                </c:pt>
                <c:pt idx="9">
                  <c:v>6.4566326760735802</c:v>
                </c:pt>
                <c:pt idx="10">
                  <c:v>5.9855820899101797</c:v>
                </c:pt>
                <c:pt idx="11">
                  <c:v>11.617437474320999</c:v>
                </c:pt>
                <c:pt idx="12">
                  <c:v>3.6649931785124599</c:v>
                </c:pt>
                <c:pt idx="13">
                  <c:v>4.2021000298492002</c:v>
                </c:pt>
                <c:pt idx="14">
                  <c:v>5.6740085165486303</c:v>
                </c:pt>
                <c:pt idx="15">
                  <c:v>5.6520205816608096</c:v>
                </c:pt>
                <c:pt idx="16">
                  <c:v>7.4024695665183202</c:v>
                </c:pt>
                <c:pt idx="17">
                  <c:v>6.03591954752424</c:v>
                </c:pt>
                <c:pt idx="18">
                  <c:v>10.559267287396899</c:v>
                </c:pt>
                <c:pt idx="19">
                  <c:v>3.6153478582885201</c:v>
                </c:pt>
                <c:pt idx="20">
                  <c:v>3.38841650093637</c:v>
                </c:pt>
                <c:pt idx="21">
                  <c:v>4.3644084575484703</c:v>
                </c:pt>
                <c:pt idx="22">
                  <c:v>2.8180948192768902</c:v>
                </c:pt>
                <c:pt idx="23">
                  <c:v>5.5527826242093203</c:v>
                </c:pt>
                <c:pt idx="24">
                  <c:v>5.2176433725814002</c:v>
                </c:pt>
                <c:pt idx="25">
                  <c:v>4.8197363260089299</c:v>
                </c:pt>
                <c:pt idx="26">
                  <c:v>2.41898234654255</c:v>
                </c:pt>
                <c:pt idx="27">
                  <c:v>3.4481383668405199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52-4E0A-A2E3-82DA5E76D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7720"/>
        <c:axId val="699786536"/>
      </c:scatterChart>
      <c:valAx>
        <c:axId val="69976772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6536"/>
        <c:crosses val="autoZero"/>
        <c:crossBetween val="midCat"/>
        <c:majorUnit val="3"/>
        <c:minorUnit val="1"/>
      </c:valAx>
      <c:valAx>
        <c:axId val="699786536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7720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Winterkoning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85F-4E43-9367-EA1C1416D8A8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85F-4E43-9367-EA1C1416D8A8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ad'!$E$6:$AE$6</c:f>
              <c:numCache>
                <c:formatCode>0.00</c:formatCode>
                <c:ptCount val="27"/>
                <c:pt idx="0">
                  <c:v>0.12709500000000001</c:v>
                </c:pt>
                <c:pt idx="1">
                  <c:v>6.9842100000000004E-2</c:v>
                </c:pt>
                <c:pt idx="2">
                  <c:v>0.20468929999999999</c:v>
                </c:pt>
                <c:pt idx="3">
                  <c:v>0.42056450000000001</c:v>
                </c:pt>
                <c:pt idx="4">
                  <c:v>0.39404820000000002</c:v>
                </c:pt>
                <c:pt idx="5">
                  <c:v>0.26228390000000001</c:v>
                </c:pt>
                <c:pt idx="6">
                  <c:v>0.34765780000000002</c:v>
                </c:pt>
                <c:pt idx="7">
                  <c:v>0.37094719999999998</c:v>
                </c:pt>
                <c:pt idx="8">
                  <c:v>0.3216929</c:v>
                </c:pt>
                <c:pt idx="9">
                  <c:v>0.45373340000000001</c:v>
                </c:pt>
                <c:pt idx="10">
                  <c:v>0.24586179999999999</c:v>
                </c:pt>
                <c:pt idx="11">
                  <c:v>0.22050929999999999</c:v>
                </c:pt>
                <c:pt idx="12">
                  <c:v>0.40564109999999998</c:v>
                </c:pt>
                <c:pt idx="13">
                  <c:v>0.3406767</c:v>
                </c:pt>
                <c:pt idx="14">
                  <c:v>0.24737020000000001</c:v>
                </c:pt>
                <c:pt idx="15">
                  <c:v>0.22598180000000001</c:v>
                </c:pt>
                <c:pt idx="16">
                  <c:v>0.23916129999999999</c:v>
                </c:pt>
                <c:pt idx="17">
                  <c:v>0.29441299999999998</c:v>
                </c:pt>
                <c:pt idx="18">
                  <c:v>0.36030659999999998</c:v>
                </c:pt>
                <c:pt idx="19">
                  <c:v>0.35326730000000001</c:v>
                </c:pt>
                <c:pt idx="20">
                  <c:v>0.46030539999999998</c:v>
                </c:pt>
                <c:pt idx="21">
                  <c:v>0.24715760000000001</c:v>
                </c:pt>
                <c:pt idx="22">
                  <c:v>0.2757444</c:v>
                </c:pt>
                <c:pt idx="23">
                  <c:v>0.3521302</c:v>
                </c:pt>
                <c:pt idx="24">
                  <c:v>0.3981439</c:v>
                </c:pt>
                <c:pt idx="25">
                  <c:v>0.35046509999999997</c:v>
                </c:pt>
                <c:pt idx="26">
                  <c:v>0.24917919999999999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5F-4E43-9367-EA1C1416D8A8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ad'!$E$7:$AE$7</c:f>
              <c:numCache>
                <c:formatCode>0.00</c:formatCode>
                <c:ptCount val="27"/>
                <c:pt idx="0">
                  <c:v>1.5673699999999999E-2</c:v>
                </c:pt>
                <c:pt idx="1">
                  <c:v>1.6900999999999999E-2</c:v>
                </c:pt>
                <c:pt idx="2">
                  <c:v>8.9300900000000002E-2</c:v>
                </c:pt>
                <c:pt idx="3">
                  <c:v>0.27450649999999999</c:v>
                </c:pt>
                <c:pt idx="4">
                  <c:v>0.2674822</c:v>
                </c:pt>
                <c:pt idx="5">
                  <c:v>0.17429700000000001</c:v>
                </c:pt>
                <c:pt idx="6">
                  <c:v>0.24965680000000001</c:v>
                </c:pt>
                <c:pt idx="7">
                  <c:v>0.27072400000000002</c:v>
                </c:pt>
                <c:pt idx="8">
                  <c:v>0.2317313</c:v>
                </c:pt>
                <c:pt idx="9">
                  <c:v>0.34126820000000002</c:v>
                </c:pt>
                <c:pt idx="10">
                  <c:v>0.17384630000000001</c:v>
                </c:pt>
                <c:pt idx="11">
                  <c:v>0.1455572</c:v>
                </c:pt>
                <c:pt idx="12">
                  <c:v>0.2998556</c:v>
                </c:pt>
                <c:pt idx="13">
                  <c:v>0.24927540000000001</c:v>
                </c:pt>
                <c:pt idx="14">
                  <c:v>0.1715836</c:v>
                </c:pt>
                <c:pt idx="15">
                  <c:v>0.15008879999999999</c:v>
                </c:pt>
                <c:pt idx="16">
                  <c:v>0.1491258</c:v>
                </c:pt>
                <c:pt idx="17">
                  <c:v>0.1921542</c:v>
                </c:pt>
                <c:pt idx="18">
                  <c:v>0.24985209999999999</c:v>
                </c:pt>
                <c:pt idx="19">
                  <c:v>0.25591730000000001</c:v>
                </c:pt>
                <c:pt idx="20">
                  <c:v>0.35180090000000003</c:v>
                </c:pt>
                <c:pt idx="21">
                  <c:v>0.17794389999999999</c:v>
                </c:pt>
                <c:pt idx="22">
                  <c:v>0.2021587</c:v>
                </c:pt>
                <c:pt idx="23">
                  <c:v>0.25799519999999998</c:v>
                </c:pt>
                <c:pt idx="24">
                  <c:v>0.30454340000000002</c:v>
                </c:pt>
                <c:pt idx="25">
                  <c:v>0.25936619999999999</c:v>
                </c:pt>
                <c:pt idx="26">
                  <c:v>0.1728816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5F-4E43-9367-EA1C1416D8A8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ad'!$E$8:$AE$8</c:f>
              <c:numCache>
                <c:formatCode>0.00</c:formatCode>
                <c:ptCount val="27"/>
                <c:pt idx="0">
                  <c:v>0.57106310000000005</c:v>
                </c:pt>
                <c:pt idx="1">
                  <c:v>0.2469585</c:v>
                </c:pt>
                <c:pt idx="2">
                  <c:v>0.40316879999999999</c:v>
                </c:pt>
                <c:pt idx="3">
                  <c:v>0.58199400000000001</c:v>
                </c:pt>
                <c:pt idx="4">
                  <c:v>0.53662940000000003</c:v>
                </c:pt>
                <c:pt idx="5">
                  <c:v>0.37453999999999998</c:v>
                </c:pt>
                <c:pt idx="6">
                  <c:v>0.46051789999999998</c:v>
                </c:pt>
                <c:pt idx="7">
                  <c:v>0.48366619999999999</c:v>
                </c:pt>
                <c:pt idx="8">
                  <c:v>0.42716080000000001</c:v>
                </c:pt>
                <c:pt idx="9">
                  <c:v>0.57112759999999996</c:v>
                </c:pt>
                <c:pt idx="10">
                  <c:v>0.33559129999999998</c:v>
                </c:pt>
                <c:pt idx="11">
                  <c:v>0.3196195</c:v>
                </c:pt>
                <c:pt idx="12">
                  <c:v>0.52097680000000002</c:v>
                </c:pt>
                <c:pt idx="13">
                  <c:v>0.44569510000000001</c:v>
                </c:pt>
                <c:pt idx="14">
                  <c:v>0.34278019999999998</c:v>
                </c:pt>
                <c:pt idx="15">
                  <c:v>0.32555079999999997</c:v>
                </c:pt>
                <c:pt idx="16">
                  <c:v>0.3605236</c:v>
                </c:pt>
                <c:pt idx="17">
                  <c:v>0.42262169999999999</c:v>
                </c:pt>
                <c:pt idx="18">
                  <c:v>0.48783579999999999</c:v>
                </c:pt>
                <c:pt idx="19">
                  <c:v>0.46453</c:v>
                </c:pt>
                <c:pt idx="20">
                  <c:v>0.57270750000000004</c:v>
                </c:pt>
                <c:pt idx="21">
                  <c:v>0.3324068</c:v>
                </c:pt>
                <c:pt idx="22">
                  <c:v>0.36389840000000001</c:v>
                </c:pt>
                <c:pt idx="23">
                  <c:v>0.45934930000000002</c:v>
                </c:pt>
                <c:pt idx="24">
                  <c:v>0.49983620000000001</c:v>
                </c:pt>
                <c:pt idx="25">
                  <c:v>0.45394950000000001</c:v>
                </c:pt>
                <c:pt idx="26">
                  <c:v>0.34509990000000001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5F-4E43-9367-EA1C1416D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1080"/>
        <c:axId val="699710488"/>
      </c:scatterChart>
      <c:valAx>
        <c:axId val="69970108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0488"/>
        <c:crosses val="autoZero"/>
        <c:crossBetween val="midCat"/>
        <c:majorUnit val="3"/>
        <c:minorUnit val="1"/>
      </c:valAx>
      <c:valAx>
        <c:axId val="69971048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108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Baardmannetje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ad'!$E$51:$AE$51</c:f>
              <c:numCache>
                <c:formatCode>0.00</c:formatCode>
                <c:ptCount val="27"/>
                <c:pt idx="2">
                  <c:v>0.1604863</c:v>
                </c:pt>
                <c:pt idx="3">
                  <c:v>0.28036650000000002</c:v>
                </c:pt>
                <c:pt idx="4">
                  <c:v>0.63567870000000004</c:v>
                </c:pt>
                <c:pt idx="5">
                  <c:v>0.24379999999999999</c:v>
                </c:pt>
                <c:pt idx="6">
                  <c:v>0.1818438</c:v>
                </c:pt>
                <c:pt idx="7">
                  <c:v>8.7107199999999996E-2</c:v>
                </c:pt>
                <c:pt idx="9">
                  <c:v>0.33176709999999998</c:v>
                </c:pt>
                <c:pt idx="10">
                  <c:v>0.20361319999999999</c:v>
                </c:pt>
                <c:pt idx="11">
                  <c:v>0.67029240000000001</c:v>
                </c:pt>
                <c:pt idx="12">
                  <c:v>0.24435670000000001</c:v>
                </c:pt>
                <c:pt idx="13">
                  <c:v>0.43852069999999999</c:v>
                </c:pt>
                <c:pt idx="14">
                  <c:v>0.23389969999999999</c:v>
                </c:pt>
                <c:pt idx="15">
                  <c:v>0.19176119999999999</c:v>
                </c:pt>
                <c:pt idx="17">
                  <c:v>0.28616510000000001</c:v>
                </c:pt>
                <c:pt idx="18">
                  <c:v>0.61118950000000005</c:v>
                </c:pt>
                <c:pt idx="19">
                  <c:v>0.34408919999999998</c:v>
                </c:pt>
                <c:pt idx="20">
                  <c:v>0.3393525</c:v>
                </c:pt>
                <c:pt idx="21">
                  <c:v>0.2017137</c:v>
                </c:pt>
                <c:pt idx="22">
                  <c:v>0.50202619999999998</c:v>
                </c:pt>
                <c:pt idx="23">
                  <c:v>0.16647960000000001</c:v>
                </c:pt>
                <c:pt idx="24">
                  <c:v>0.62884079999999998</c:v>
                </c:pt>
                <c:pt idx="25">
                  <c:v>0.71013300000000001</c:v>
                </c:pt>
                <c:pt idx="26">
                  <c:v>0.15727630000000001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ED-49F0-9C04-32AACE3D44A8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ad'!$E$52:$AE$52</c:f>
              <c:numCache>
                <c:formatCode>0.00</c:formatCode>
                <c:ptCount val="27"/>
                <c:pt idx="2">
                  <c:v>3.4838800000000003E-2</c:v>
                </c:pt>
                <c:pt idx="3">
                  <c:v>7.0276900000000003E-2</c:v>
                </c:pt>
                <c:pt idx="4">
                  <c:v>0.14295830000000001</c:v>
                </c:pt>
                <c:pt idx="5">
                  <c:v>7.8656100000000007E-2</c:v>
                </c:pt>
                <c:pt idx="6">
                  <c:v>6.10541E-2</c:v>
                </c:pt>
                <c:pt idx="7">
                  <c:v>2.02851E-2</c:v>
                </c:pt>
                <c:pt idx="9">
                  <c:v>0.13947380000000001</c:v>
                </c:pt>
                <c:pt idx="10">
                  <c:v>8.49028E-2</c:v>
                </c:pt>
                <c:pt idx="11">
                  <c:v>0.1741798</c:v>
                </c:pt>
                <c:pt idx="12">
                  <c:v>0.1095503</c:v>
                </c:pt>
                <c:pt idx="13">
                  <c:v>0.19817480000000001</c:v>
                </c:pt>
                <c:pt idx="14">
                  <c:v>0.1008884</c:v>
                </c:pt>
                <c:pt idx="15">
                  <c:v>6.4788100000000001E-2</c:v>
                </c:pt>
                <c:pt idx="17">
                  <c:v>5.5886600000000002E-2</c:v>
                </c:pt>
                <c:pt idx="18">
                  <c:v>0.17233029999999999</c:v>
                </c:pt>
                <c:pt idx="19">
                  <c:v>0.16926930000000001</c:v>
                </c:pt>
                <c:pt idx="20">
                  <c:v>0.1723285</c:v>
                </c:pt>
                <c:pt idx="21">
                  <c:v>9.2495499999999994E-2</c:v>
                </c:pt>
                <c:pt idx="22">
                  <c:v>0.26900610000000003</c:v>
                </c:pt>
                <c:pt idx="23">
                  <c:v>8.73892E-2</c:v>
                </c:pt>
                <c:pt idx="24">
                  <c:v>0.36522870000000002</c:v>
                </c:pt>
                <c:pt idx="25">
                  <c:v>0.41222779999999998</c:v>
                </c:pt>
                <c:pt idx="26">
                  <c:v>8.7439500000000003E-2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ED-49F0-9C04-32AACE3D44A8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ad'!$E$53:$AE$53</c:f>
              <c:numCache>
                <c:formatCode>0.00</c:formatCode>
                <c:ptCount val="27"/>
                <c:pt idx="2">
                  <c:v>0.50308410000000003</c:v>
                </c:pt>
                <c:pt idx="3">
                  <c:v>0.6675567</c:v>
                </c:pt>
                <c:pt idx="4">
                  <c:v>0.94805600000000001</c:v>
                </c:pt>
                <c:pt idx="5">
                  <c:v>0.54905009999999999</c:v>
                </c:pt>
                <c:pt idx="6">
                  <c:v>0.4317259</c:v>
                </c:pt>
                <c:pt idx="7">
                  <c:v>0.30542839999999999</c:v>
                </c:pt>
                <c:pt idx="9">
                  <c:v>0.60330640000000002</c:v>
                </c:pt>
                <c:pt idx="10">
                  <c:v>0.41333330000000001</c:v>
                </c:pt>
                <c:pt idx="11">
                  <c:v>0.95144589999999996</c:v>
                </c:pt>
                <c:pt idx="12">
                  <c:v>0.4594548</c:v>
                </c:pt>
                <c:pt idx="13">
                  <c:v>0.71164879999999997</c:v>
                </c:pt>
                <c:pt idx="14">
                  <c:v>0.4537699</c:v>
                </c:pt>
                <c:pt idx="15">
                  <c:v>0.44829479999999999</c:v>
                </c:pt>
                <c:pt idx="17">
                  <c:v>0.73081379999999996</c:v>
                </c:pt>
                <c:pt idx="18">
                  <c:v>0.92228679999999996</c:v>
                </c:pt>
                <c:pt idx="19">
                  <c:v>0.57458100000000001</c:v>
                </c:pt>
                <c:pt idx="20">
                  <c:v>0.55893769999999998</c:v>
                </c:pt>
                <c:pt idx="21">
                  <c:v>0.38516139999999999</c:v>
                </c:pt>
                <c:pt idx="22">
                  <c:v>0.73416950000000003</c:v>
                </c:pt>
                <c:pt idx="23">
                  <c:v>0.2940837</c:v>
                </c:pt>
                <c:pt idx="24">
                  <c:v>0.83302719999999997</c:v>
                </c:pt>
                <c:pt idx="25">
                  <c:v>0.89537160000000005</c:v>
                </c:pt>
                <c:pt idx="26">
                  <c:v>0.26659579999999999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ED-49F0-9C04-32AACE3D4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81440"/>
        <c:axId val="699788104"/>
      </c:scatterChart>
      <c:valAx>
        <c:axId val="69978144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8104"/>
        <c:crosses val="autoZero"/>
        <c:crossBetween val="midCat"/>
        <c:majorUnit val="3"/>
        <c:minorUnit val="1"/>
      </c:valAx>
      <c:valAx>
        <c:axId val="69978810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144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Baardmannetje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juv'!$E$51:$AE$51</c:f>
              <c:numCache>
                <c:formatCode>0.00</c:formatCode>
                <c:ptCount val="27"/>
                <c:pt idx="2">
                  <c:v>5.9649199999999999E-2</c:v>
                </c:pt>
                <c:pt idx="3">
                  <c:v>0.13495099999999999</c:v>
                </c:pt>
                <c:pt idx="5">
                  <c:v>0.2346675</c:v>
                </c:pt>
                <c:pt idx="8">
                  <c:v>0.27392149999999998</c:v>
                </c:pt>
                <c:pt idx="9">
                  <c:v>5.4996700000000003E-2</c:v>
                </c:pt>
                <c:pt idx="11">
                  <c:v>0.2467279</c:v>
                </c:pt>
                <c:pt idx="13">
                  <c:v>0.10186340000000001</c:v>
                </c:pt>
                <c:pt idx="18">
                  <c:v>0.1445506</c:v>
                </c:pt>
                <c:pt idx="20">
                  <c:v>7.6778899999999997E-2</c:v>
                </c:pt>
                <c:pt idx="21">
                  <c:v>0.1165109</c:v>
                </c:pt>
                <c:pt idx="22">
                  <c:v>0.25438509999999998</c:v>
                </c:pt>
                <c:pt idx="23">
                  <c:v>7.8436099999999995E-2</c:v>
                </c:pt>
                <c:pt idx="25">
                  <c:v>0.1957035</c:v>
                </c:pt>
                <c:pt idx="26">
                  <c:v>6.2546500000000005E-2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6-44EC-AFC8-B86FAFED38F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juv'!$E$52:$AE$52</c:f>
              <c:numCache>
                <c:formatCode>0.00</c:formatCode>
                <c:ptCount val="27"/>
                <c:pt idx="2">
                  <c:v>1.31211E-2</c:v>
                </c:pt>
                <c:pt idx="3">
                  <c:v>3.58109E-2</c:v>
                </c:pt>
                <c:pt idx="5">
                  <c:v>7.0037199999999994E-2</c:v>
                </c:pt>
                <c:pt idx="8">
                  <c:v>6.78531E-2</c:v>
                </c:pt>
                <c:pt idx="9">
                  <c:v>1.8051600000000001E-2</c:v>
                </c:pt>
                <c:pt idx="11">
                  <c:v>0.10492659999999999</c:v>
                </c:pt>
                <c:pt idx="13">
                  <c:v>3.5991200000000001E-2</c:v>
                </c:pt>
                <c:pt idx="18">
                  <c:v>5.4448299999999998E-2</c:v>
                </c:pt>
                <c:pt idx="20">
                  <c:v>2.9420700000000001E-2</c:v>
                </c:pt>
                <c:pt idx="21">
                  <c:v>5.2294300000000002E-2</c:v>
                </c:pt>
                <c:pt idx="22">
                  <c:v>0.1079823</c:v>
                </c:pt>
                <c:pt idx="23">
                  <c:v>3.8542399999999997E-2</c:v>
                </c:pt>
                <c:pt idx="25">
                  <c:v>9.75795E-2</c:v>
                </c:pt>
                <c:pt idx="26">
                  <c:v>2.0181899999999999E-2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E6-44EC-AFC8-B86FAFED38F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juv'!$E$53:$AE$53</c:f>
              <c:numCache>
                <c:formatCode>0.00</c:formatCode>
                <c:ptCount val="27"/>
                <c:pt idx="2">
                  <c:v>0.23232649999999999</c:v>
                </c:pt>
                <c:pt idx="3">
                  <c:v>0.395868</c:v>
                </c:pt>
                <c:pt idx="5">
                  <c:v>0.55523279999999997</c:v>
                </c:pt>
                <c:pt idx="8">
                  <c:v>0.66161769999999998</c:v>
                </c:pt>
                <c:pt idx="9">
                  <c:v>0.1555753</c:v>
                </c:pt>
                <c:pt idx="11">
                  <c:v>0.47785549999999999</c:v>
                </c:pt>
                <c:pt idx="13">
                  <c:v>0.25624980000000003</c:v>
                </c:pt>
                <c:pt idx="18">
                  <c:v>0.33148470000000002</c:v>
                </c:pt>
                <c:pt idx="20">
                  <c:v>0.18577740000000001</c:v>
                </c:pt>
                <c:pt idx="21">
                  <c:v>0.2396441</c:v>
                </c:pt>
                <c:pt idx="22">
                  <c:v>0.490201</c:v>
                </c:pt>
                <c:pt idx="23">
                  <c:v>0.15304909999999999</c:v>
                </c:pt>
                <c:pt idx="25">
                  <c:v>0.35381289999999999</c:v>
                </c:pt>
                <c:pt idx="26">
                  <c:v>0.17771100000000001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E6-44EC-AFC8-B86FAFED3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6344"/>
        <c:axId val="699776736"/>
      </c:scatterChart>
      <c:valAx>
        <c:axId val="69977634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6736"/>
        <c:crosses val="autoZero"/>
        <c:crossBetween val="midCat"/>
        <c:majorUnit val="3"/>
        <c:minorUnit val="1"/>
      </c:valAx>
      <c:valAx>
        <c:axId val="699776736"/>
        <c:scaling>
          <c:orientation val="minMax"/>
          <c:max val="0.7000000000000000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634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Pimpelmees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1A-48DD-9E52-9008F26D05D5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1A-48DD-9E52-9008F26D05D5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reproductie!$E$54:$AF$54</c:f>
              <c:numCache>
                <c:formatCode>0.00</c:formatCode>
                <c:ptCount val="28"/>
                <c:pt idx="0">
                  <c:v>7.8501067510145797</c:v>
                </c:pt>
                <c:pt idx="1">
                  <c:v>13.297197256229</c:v>
                </c:pt>
                <c:pt idx="2">
                  <c:v>9.5366241243706291</c:v>
                </c:pt>
                <c:pt idx="3">
                  <c:v>5.07778777057512</c:v>
                </c:pt>
                <c:pt idx="4">
                  <c:v>9.6473013286265701</c:v>
                </c:pt>
                <c:pt idx="5">
                  <c:v>4.21238082566415</c:v>
                </c:pt>
                <c:pt idx="6">
                  <c:v>8.8389164378877094</c:v>
                </c:pt>
                <c:pt idx="7">
                  <c:v>5.9411109798786796</c:v>
                </c:pt>
                <c:pt idx="8">
                  <c:v>12.410228328732201</c:v>
                </c:pt>
                <c:pt idx="9">
                  <c:v>6.3923854648150202</c:v>
                </c:pt>
                <c:pt idx="10">
                  <c:v>12.661332971160901</c:v>
                </c:pt>
                <c:pt idx="11">
                  <c:v>9.8714754863355303</c:v>
                </c:pt>
                <c:pt idx="12">
                  <c:v>5.7550865369312696</c:v>
                </c:pt>
                <c:pt idx="13">
                  <c:v>8.3084176228844999</c:v>
                </c:pt>
                <c:pt idx="14">
                  <c:v>8.5436717701016605</c:v>
                </c:pt>
                <c:pt idx="15">
                  <c:v>10.5473674353282</c:v>
                </c:pt>
                <c:pt idx="16">
                  <c:v>14.1368907166482</c:v>
                </c:pt>
                <c:pt idx="17">
                  <c:v>10.9828397273579</c:v>
                </c:pt>
                <c:pt idx="18">
                  <c:v>12.0513470377121</c:v>
                </c:pt>
                <c:pt idx="19">
                  <c:v>6.2520877964219501</c:v>
                </c:pt>
                <c:pt idx="20">
                  <c:v>8.4942150894774997</c:v>
                </c:pt>
                <c:pt idx="21">
                  <c:v>9.9069958066606993</c:v>
                </c:pt>
                <c:pt idx="22">
                  <c:v>5.1300989202972698</c:v>
                </c:pt>
                <c:pt idx="23">
                  <c:v>15.0142803437459</c:v>
                </c:pt>
                <c:pt idx="24">
                  <c:v>7.9826800230739501</c:v>
                </c:pt>
                <c:pt idx="25">
                  <c:v>21.065966447949702</c:v>
                </c:pt>
                <c:pt idx="26">
                  <c:v>6.4705962537009496</c:v>
                </c:pt>
                <c:pt idx="27">
                  <c:v>7.2792174827141203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1A-48DD-9E52-9008F26D05D5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reproductie!$E$55:$AF$55</c:f>
              <c:numCache>
                <c:formatCode>0.00</c:formatCode>
                <c:ptCount val="28"/>
                <c:pt idx="0">
                  <c:v>2.7148797346410101</c:v>
                </c:pt>
                <c:pt idx="1">
                  <c:v>5.7543714757403404</c:v>
                </c:pt>
                <c:pt idx="2">
                  <c:v>4.8385551740599801</c:v>
                </c:pt>
                <c:pt idx="3">
                  <c:v>2.6226981657847301</c:v>
                </c:pt>
                <c:pt idx="4">
                  <c:v>4.9720374878012699</c:v>
                </c:pt>
                <c:pt idx="5">
                  <c:v>2.2250593096038198</c:v>
                </c:pt>
                <c:pt idx="6">
                  <c:v>4.7226421482124197</c:v>
                </c:pt>
                <c:pt idx="7">
                  <c:v>3.1897066086125201</c:v>
                </c:pt>
                <c:pt idx="8">
                  <c:v>6.7827660002460499</c:v>
                </c:pt>
                <c:pt idx="9">
                  <c:v>3.5170822456370598</c:v>
                </c:pt>
                <c:pt idx="10">
                  <c:v>7.02688778433303</c:v>
                </c:pt>
                <c:pt idx="11">
                  <c:v>5.5676440951967496</c:v>
                </c:pt>
                <c:pt idx="12">
                  <c:v>3.1614283662100302</c:v>
                </c:pt>
                <c:pt idx="13">
                  <c:v>4.6152443948833799</c:v>
                </c:pt>
                <c:pt idx="14">
                  <c:v>4.80339970952845</c:v>
                </c:pt>
                <c:pt idx="15">
                  <c:v>5.8644052766923203</c:v>
                </c:pt>
                <c:pt idx="16">
                  <c:v>8.0379355001930399</c:v>
                </c:pt>
                <c:pt idx="17">
                  <c:v>6.1182296241926597</c:v>
                </c:pt>
                <c:pt idx="18">
                  <c:v>6.7850702467400197</c:v>
                </c:pt>
                <c:pt idx="19">
                  <c:v>3.5106766643548402</c:v>
                </c:pt>
                <c:pt idx="20">
                  <c:v>4.8146125720539201</c:v>
                </c:pt>
                <c:pt idx="21">
                  <c:v>5.56792384607862</c:v>
                </c:pt>
                <c:pt idx="22">
                  <c:v>2.8347219761145399</c:v>
                </c:pt>
                <c:pt idx="23">
                  <c:v>8.4791614539504803</c:v>
                </c:pt>
                <c:pt idx="24">
                  <c:v>4.4858097677018396</c:v>
                </c:pt>
                <c:pt idx="25">
                  <c:v>11.9196865281297</c:v>
                </c:pt>
                <c:pt idx="26">
                  <c:v>3.7016548078490001</c:v>
                </c:pt>
                <c:pt idx="27">
                  <c:v>4.12466156117857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1A-48DD-9E52-9008F26D05D5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reproductie!$E$56:$AF$56</c:f>
              <c:numCache>
                <c:formatCode>0.00</c:formatCode>
                <c:ptCount val="28"/>
                <c:pt idx="0">
                  <c:v>26.815633206779498</c:v>
                </c:pt>
                <c:pt idx="1">
                  <c:v>33.280804981082603</c:v>
                </c:pt>
                <c:pt idx="2">
                  <c:v>19.9519884096689</c:v>
                </c:pt>
                <c:pt idx="3">
                  <c:v>10.4362668396394</c:v>
                </c:pt>
                <c:pt idx="4">
                  <c:v>19.909658647958398</c:v>
                </c:pt>
                <c:pt idx="5">
                  <c:v>8.4683342180952597</c:v>
                </c:pt>
                <c:pt idx="6">
                  <c:v>17.630181975282301</c:v>
                </c:pt>
                <c:pt idx="7">
                  <c:v>11.7898702347499</c:v>
                </c:pt>
                <c:pt idx="8">
                  <c:v>24.2879206537473</c:v>
                </c:pt>
                <c:pt idx="9">
                  <c:v>12.4258062394461</c:v>
                </c:pt>
                <c:pt idx="10">
                  <c:v>24.463705479019001</c:v>
                </c:pt>
                <c:pt idx="11">
                  <c:v>18.822677199664501</c:v>
                </c:pt>
                <c:pt idx="12">
                  <c:v>11.203640717617301</c:v>
                </c:pt>
                <c:pt idx="13">
                  <c:v>16.030475055874401</c:v>
                </c:pt>
                <c:pt idx="14">
                  <c:v>16.323700210299201</c:v>
                </c:pt>
                <c:pt idx="15">
                  <c:v>20.339778161763299</c:v>
                </c:pt>
                <c:pt idx="16">
                  <c:v>26.772550257071799</c:v>
                </c:pt>
                <c:pt idx="17">
                  <c:v>21.147576046876502</c:v>
                </c:pt>
                <c:pt idx="18">
                  <c:v>23.006189483436799</c:v>
                </c:pt>
                <c:pt idx="19">
                  <c:v>11.950439791708799</c:v>
                </c:pt>
                <c:pt idx="20">
                  <c:v>16.1178270725955</c:v>
                </c:pt>
                <c:pt idx="21">
                  <c:v>18.930105059554901</c:v>
                </c:pt>
                <c:pt idx="22">
                  <c:v>9.9347633600622007</c:v>
                </c:pt>
                <c:pt idx="23">
                  <c:v>28.594285925594502</c:v>
                </c:pt>
                <c:pt idx="24">
                  <c:v>15.259161791847101</c:v>
                </c:pt>
                <c:pt idx="25">
                  <c:v>40.054976109852603</c:v>
                </c:pt>
                <c:pt idx="26">
                  <c:v>12.1857252159922</c:v>
                </c:pt>
                <c:pt idx="27">
                  <c:v>13.818820528801799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1A-48DD-9E52-9008F26D0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3384"/>
        <c:axId val="699819464"/>
      </c:scatterChart>
      <c:valAx>
        <c:axId val="69982338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9464"/>
        <c:crosses val="autoZero"/>
        <c:crossBetween val="midCat"/>
        <c:majorUnit val="3"/>
        <c:minorUnit val="1"/>
      </c:valAx>
      <c:valAx>
        <c:axId val="699819464"/>
        <c:scaling>
          <c:orientation val="minMax"/>
          <c:max val="4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3384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Pimpelmees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E72-4A54-A4A7-C50C87A06CB7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ad'!$E$54:$AE$54</c:f>
              <c:numCache>
                <c:formatCode>0.00</c:formatCode>
                <c:ptCount val="27"/>
                <c:pt idx="1">
                  <c:v>0.55680059999999998</c:v>
                </c:pt>
                <c:pt idx="2">
                  <c:v>0.30124659999999998</c:v>
                </c:pt>
                <c:pt idx="3">
                  <c:v>0.2678027</c:v>
                </c:pt>
                <c:pt idx="4">
                  <c:v>0.45171129999999998</c:v>
                </c:pt>
                <c:pt idx="5">
                  <c:v>0.43460989999999999</c:v>
                </c:pt>
                <c:pt idx="6">
                  <c:v>0.2794759</c:v>
                </c:pt>
                <c:pt idx="7">
                  <c:v>0.3810268</c:v>
                </c:pt>
                <c:pt idx="8">
                  <c:v>0.39738279999999998</c:v>
                </c:pt>
                <c:pt idx="9">
                  <c:v>0.39586939999999998</c:v>
                </c:pt>
                <c:pt idx="10">
                  <c:v>0.33875860000000002</c:v>
                </c:pt>
                <c:pt idx="11">
                  <c:v>0.37349209999999999</c:v>
                </c:pt>
                <c:pt idx="12">
                  <c:v>0.29162440000000001</c:v>
                </c:pt>
                <c:pt idx="13">
                  <c:v>0.49876799999999999</c:v>
                </c:pt>
                <c:pt idx="14">
                  <c:v>0.33234459999999999</c:v>
                </c:pt>
                <c:pt idx="15">
                  <c:v>0.4165372</c:v>
                </c:pt>
                <c:pt idx="16">
                  <c:v>0.2476903</c:v>
                </c:pt>
                <c:pt idx="17">
                  <c:v>0.42125000000000001</c:v>
                </c:pt>
                <c:pt idx="18">
                  <c:v>0.28460829999999998</c:v>
                </c:pt>
                <c:pt idx="19">
                  <c:v>0.373172</c:v>
                </c:pt>
                <c:pt idx="20">
                  <c:v>0.29821500000000001</c:v>
                </c:pt>
                <c:pt idx="21">
                  <c:v>0.3618672</c:v>
                </c:pt>
                <c:pt idx="22">
                  <c:v>0.49313489999999999</c:v>
                </c:pt>
                <c:pt idx="23">
                  <c:v>0.3543347</c:v>
                </c:pt>
                <c:pt idx="24">
                  <c:v>0.44686870000000001</c:v>
                </c:pt>
                <c:pt idx="25">
                  <c:v>0.38726500000000003</c:v>
                </c:pt>
                <c:pt idx="26">
                  <c:v>0.38370900000000002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72-4A54-A4A7-C50C87A06CB7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ad'!$E$55:$AE$55</c:f>
              <c:numCache>
                <c:formatCode>0.00</c:formatCode>
                <c:ptCount val="27"/>
                <c:pt idx="1">
                  <c:v>0.16529289999999999</c:v>
                </c:pt>
                <c:pt idx="2">
                  <c:v>0.14515030000000001</c:v>
                </c:pt>
                <c:pt idx="3">
                  <c:v>0.13007679999999999</c:v>
                </c:pt>
                <c:pt idx="4">
                  <c:v>0.259409</c:v>
                </c:pt>
                <c:pt idx="5">
                  <c:v>0.27110600000000001</c:v>
                </c:pt>
                <c:pt idx="6">
                  <c:v>0.157225</c:v>
                </c:pt>
                <c:pt idx="7">
                  <c:v>0.23283899999999999</c:v>
                </c:pt>
                <c:pt idx="8">
                  <c:v>0.23581630000000001</c:v>
                </c:pt>
                <c:pt idx="9">
                  <c:v>0.25768770000000002</c:v>
                </c:pt>
                <c:pt idx="10">
                  <c:v>0.21548900000000001</c:v>
                </c:pt>
                <c:pt idx="11">
                  <c:v>0.2435783</c:v>
                </c:pt>
                <c:pt idx="12">
                  <c:v>0.185201</c:v>
                </c:pt>
                <c:pt idx="13">
                  <c:v>0.33617279999999999</c:v>
                </c:pt>
                <c:pt idx="14">
                  <c:v>0.22160560000000001</c:v>
                </c:pt>
                <c:pt idx="15">
                  <c:v>0.2835376</c:v>
                </c:pt>
                <c:pt idx="16">
                  <c:v>0.1638809</c:v>
                </c:pt>
                <c:pt idx="17">
                  <c:v>0.27659899999999998</c:v>
                </c:pt>
                <c:pt idx="18">
                  <c:v>0.1843854</c:v>
                </c:pt>
                <c:pt idx="19">
                  <c:v>0.25512059999999998</c:v>
                </c:pt>
                <c:pt idx="20">
                  <c:v>0.20520530000000001</c:v>
                </c:pt>
                <c:pt idx="21">
                  <c:v>0.25513350000000001</c:v>
                </c:pt>
                <c:pt idx="22">
                  <c:v>0.35364390000000001</c:v>
                </c:pt>
                <c:pt idx="23">
                  <c:v>0.2431672</c:v>
                </c:pt>
                <c:pt idx="24">
                  <c:v>0.31808999999999998</c:v>
                </c:pt>
                <c:pt idx="25">
                  <c:v>0.26998630000000001</c:v>
                </c:pt>
                <c:pt idx="26">
                  <c:v>0.27052749999999998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72-4A54-A4A7-C50C87A06CB7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ad'!$E$56:$AE$56</c:f>
              <c:numCache>
                <c:formatCode>0.00</c:formatCode>
                <c:ptCount val="27"/>
                <c:pt idx="1">
                  <c:v>0.88852240000000005</c:v>
                </c:pt>
                <c:pt idx="2">
                  <c:v>0.52258939999999998</c:v>
                </c:pt>
                <c:pt idx="3">
                  <c:v>0.47219889999999998</c:v>
                </c:pt>
                <c:pt idx="4">
                  <c:v>0.65960289999999999</c:v>
                </c:pt>
                <c:pt idx="5">
                  <c:v>0.61369830000000003</c:v>
                </c:pt>
                <c:pt idx="6">
                  <c:v>0.44643040000000001</c:v>
                </c:pt>
                <c:pt idx="7">
                  <c:v>0.55526450000000005</c:v>
                </c:pt>
                <c:pt idx="8">
                  <c:v>0.58491680000000001</c:v>
                </c:pt>
                <c:pt idx="9">
                  <c:v>0.55295309999999998</c:v>
                </c:pt>
                <c:pt idx="10">
                  <c:v>0.488624</c:v>
                </c:pt>
                <c:pt idx="11">
                  <c:v>0.52463789999999999</c:v>
                </c:pt>
                <c:pt idx="12">
                  <c:v>0.4271433</c:v>
                </c:pt>
                <c:pt idx="13">
                  <c:v>0.6616242</c:v>
                </c:pt>
                <c:pt idx="14">
                  <c:v>0.46533930000000001</c:v>
                </c:pt>
                <c:pt idx="15">
                  <c:v>0.56290770000000001</c:v>
                </c:pt>
                <c:pt idx="16">
                  <c:v>0.35610579999999997</c:v>
                </c:pt>
                <c:pt idx="17">
                  <c:v>0.58081170000000004</c:v>
                </c:pt>
                <c:pt idx="18">
                  <c:v>0.41180260000000002</c:v>
                </c:pt>
                <c:pt idx="19">
                  <c:v>0.50855430000000001</c:v>
                </c:pt>
                <c:pt idx="20">
                  <c:v>0.41155229999999998</c:v>
                </c:pt>
                <c:pt idx="21">
                  <c:v>0.48422510000000002</c:v>
                </c:pt>
                <c:pt idx="22">
                  <c:v>0.63370289999999996</c:v>
                </c:pt>
                <c:pt idx="23">
                  <c:v>0.48383429999999999</c:v>
                </c:pt>
                <c:pt idx="24">
                  <c:v>0.58319480000000001</c:v>
                </c:pt>
                <c:pt idx="25">
                  <c:v>0.51925200000000005</c:v>
                </c:pt>
                <c:pt idx="26">
                  <c:v>0.51106779999999996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72-4A54-A4A7-C50C87A06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17112"/>
        <c:axId val="699818680"/>
      </c:scatterChart>
      <c:valAx>
        <c:axId val="69981711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8680"/>
        <c:crosses val="autoZero"/>
        <c:crossBetween val="midCat"/>
        <c:majorUnit val="3"/>
        <c:minorUnit val="1"/>
      </c:valAx>
      <c:valAx>
        <c:axId val="69981868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7112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Pimpelmees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6E6-4886-95EE-F01E573C73D5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6E6-4886-95EE-F01E573C73D5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juv'!$E$54:$AE$54</c:f>
              <c:numCache>
                <c:formatCode>0.00</c:formatCode>
                <c:ptCount val="27"/>
                <c:pt idx="0">
                  <c:v>9.6167600000000006E-2</c:v>
                </c:pt>
                <c:pt idx="1">
                  <c:v>7.0289099999999993E-2</c:v>
                </c:pt>
                <c:pt idx="3">
                  <c:v>0.1192367</c:v>
                </c:pt>
                <c:pt idx="4">
                  <c:v>0.1055141</c:v>
                </c:pt>
                <c:pt idx="5">
                  <c:v>6.1770699999999998E-2</c:v>
                </c:pt>
                <c:pt idx="6">
                  <c:v>8.5538199999999995E-2</c:v>
                </c:pt>
                <c:pt idx="8">
                  <c:v>7.5084999999999999E-2</c:v>
                </c:pt>
                <c:pt idx="9">
                  <c:v>9.8001099999999994E-2</c:v>
                </c:pt>
                <c:pt idx="10">
                  <c:v>5.1601800000000003E-2</c:v>
                </c:pt>
                <c:pt idx="11">
                  <c:v>5.2097299999999999E-2</c:v>
                </c:pt>
                <c:pt idx="13">
                  <c:v>8.4053699999999995E-2</c:v>
                </c:pt>
                <c:pt idx="14">
                  <c:v>7.5159000000000004E-2</c:v>
                </c:pt>
                <c:pt idx="15">
                  <c:v>8.7484900000000004E-2</c:v>
                </c:pt>
                <c:pt idx="17">
                  <c:v>8.2220799999999997E-2</c:v>
                </c:pt>
                <c:pt idx="19">
                  <c:v>0.1174722</c:v>
                </c:pt>
                <c:pt idx="20">
                  <c:v>8.5421700000000003E-2</c:v>
                </c:pt>
                <c:pt idx="21">
                  <c:v>7.7758099999999997E-2</c:v>
                </c:pt>
                <c:pt idx="22">
                  <c:v>8.3184800000000003E-2</c:v>
                </c:pt>
                <c:pt idx="23">
                  <c:v>6.3653699999999994E-2</c:v>
                </c:pt>
                <c:pt idx="24">
                  <c:v>8.4327799999999994E-2</c:v>
                </c:pt>
                <c:pt idx="25">
                  <c:v>6.1467300000000002E-2</c:v>
                </c:pt>
                <c:pt idx="26">
                  <c:v>6.5963599999999997E-2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E6-4886-95EE-F01E573C73D5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juv'!$E$55:$AE$55</c:f>
              <c:numCache>
                <c:formatCode>0.00</c:formatCode>
                <c:ptCount val="27"/>
                <c:pt idx="0">
                  <c:v>2.9572899999999999E-2</c:v>
                </c:pt>
                <c:pt idx="1">
                  <c:v>2.56422E-2</c:v>
                </c:pt>
                <c:pt idx="3">
                  <c:v>6.4337099999999994E-2</c:v>
                </c:pt>
                <c:pt idx="4">
                  <c:v>5.9809800000000003E-2</c:v>
                </c:pt>
                <c:pt idx="5">
                  <c:v>2.5156499999999998E-2</c:v>
                </c:pt>
                <c:pt idx="6">
                  <c:v>4.9441600000000002E-2</c:v>
                </c:pt>
                <c:pt idx="8">
                  <c:v>4.5558000000000001E-2</c:v>
                </c:pt>
                <c:pt idx="9">
                  <c:v>5.6630399999999997E-2</c:v>
                </c:pt>
                <c:pt idx="10">
                  <c:v>3.0369299999999998E-2</c:v>
                </c:pt>
                <c:pt idx="11">
                  <c:v>3.01423E-2</c:v>
                </c:pt>
                <c:pt idx="13">
                  <c:v>5.1001100000000001E-2</c:v>
                </c:pt>
                <c:pt idx="14">
                  <c:v>4.6703500000000002E-2</c:v>
                </c:pt>
                <c:pt idx="15">
                  <c:v>5.5483600000000001E-2</c:v>
                </c:pt>
                <c:pt idx="17">
                  <c:v>5.1636599999999998E-2</c:v>
                </c:pt>
                <c:pt idx="19">
                  <c:v>7.6559000000000002E-2</c:v>
                </c:pt>
                <c:pt idx="20">
                  <c:v>5.7612299999999998E-2</c:v>
                </c:pt>
                <c:pt idx="21">
                  <c:v>5.0911499999999998E-2</c:v>
                </c:pt>
                <c:pt idx="22">
                  <c:v>4.6262499999999998E-2</c:v>
                </c:pt>
                <c:pt idx="23">
                  <c:v>4.3012099999999998E-2</c:v>
                </c:pt>
                <c:pt idx="24">
                  <c:v>5.3604699999999998E-2</c:v>
                </c:pt>
                <c:pt idx="25">
                  <c:v>4.3011399999999998E-2</c:v>
                </c:pt>
                <c:pt idx="26">
                  <c:v>3.9252000000000002E-2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E6-4886-95EE-F01E573C73D5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juv'!$E$56:$AE$56</c:f>
              <c:numCache>
                <c:formatCode>0.00</c:formatCode>
                <c:ptCount val="27"/>
                <c:pt idx="0">
                  <c:v>0.27086789999999999</c:v>
                </c:pt>
                <c:pt idx="1">
                  <c:v>0.17843700000000001</c:v>
                </c:pt>
                <c:pt idx="3">
                  <c:v>0.2104461</c:v>
                </c:pt>
                <c:pt idx="4">
                  <c:v>0.17947669999999999</c:v>
                </c:pt>
                <c:pt idx="5">
                  <c:v>0.14381350000000001</c:v>
                </c:pt>
                <c:pt idx="6">
                  <c:v>0.14399619999999999</c:v>
                </c:pt>
                <c:pt idx="8">
                  <c:v>0.1213167</c:v>
                </c:pt>
                <c:pt idx="9">
                  <c:v>0.16433</c:v>
                </c:pt>
                <c:pt idx="10">
                  <c:v>8.63569E-2</c:v>
                </c:pt>
                <c:pt idx="11">
                  <c:v>8.8583499999999996E-2</c:v>
                </c:pt>
                <c:pt idx="13">
                  <c:v>0.13546910000000001</c:v>
                </c:pt>
                <c:pt idx="14">
                  <c:v>0.11879140000000001</c:v>
                </c:pt>
                <c:pt idx="15">
                  <c:v>0.13529949999999999</c:v>
                </c:pt>
                <c:pt idx="17">
                  <c:v>0.12846589999999999</c:v>
                </c:pt>
                <c:pt idx="19">
                  <c:v>0.1760803</c:v>
                </c:pt>
                <c:pt idx="20">
                  <c:v>0.124876</c:v>
                </c:pt>
                <c:pt idx="21">
                  <c:v>0.1170161</c:v>
                </c:pt>
                <c:pt idx="22">
                  <c:v>0.1450921</c:v>
                </c:pt>
                <c:pt idx="23">
                  <c:v>9.3236100000000002E-2</c:v>
                </c:pt>
                <c:pt idx="24">
                  <c:v>0.1302364</c:v>
                </c:pt>
                <c:pt idx="25">
                  <c:v>8.7121500000000004E-2</c:v>
                </c:pt>
                <c:pt idx="26">
                  <c:v>0.10879460000000001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E6-4886-95EE-F01E573C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2208"/>
        <c:axId val="699822600"/>
      </c:scatterChart>
      <c:valAx>
        <c:axId val="69982220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2600"/>
        <c:crosses val="autoZero"/>
        <c:crossBetween val="midCat"/>
        <c:majorUnit val="3"/>
        <c:minorUnit val="1"/>
      </c:valAx>
      <c:valAx>
        <c:axId val="69982260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2208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Koolmees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20D-4837-9045-97C8FECFC6AB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20D-4837-9045-97C8FECFC6AB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reproductie!$E$57:$AF$57</c:f>
              <c:numCache>
                <c:formatCode>0.00</c:formatCode>
                <c:ptCount val="28"/>
                <c:pt idx="0">
                  <c:v>4.2364910060990404</c:v>
                </c:pt>
                <c:pt idx="1">
                  <c:v>9.3308458865914403</c:v>
                </c:pt>
                <c:pt idx="2">
                  <c:v>5.4133091455514899</c:v>
                </c:pt>
                <c:pt idx="3">
                  <c:v>4.9481095083363398</c:v>
                </c:pt>
                <c:pt idx="4">
                  <c:v>7.7428145364025198</c:v>
                </c:pt>
                <c:pt idx="5">
                  <c:v>5.16672551916509</c:v>
                </c:pt>
                <c:pt idx="6">
                  <c:v>7.5178987559734898</c:v>
                </c:pt>
                <c:pt idx="7">
                  <c:v>4.0855623431419801</c:v>
                </c:pt>
                <c:pt idx="8">
                  <c:v>7.6004716444710096</c:v>
                </c:pt>
                <c:pt idx="9">
                  <c:v>6.83861540113719</c:v>
                </c:pt>
                <c:pt idx="10">
                  <c:v>7.1088760609078099</c:v>
                </c:pt>
                <c:pt idx="11">
                  <c:v>6.4686152412358204</c:v>
                </c:pt>
                <c:pt idx="12">
                  <c:v>4.3819546378004999</c:v>
                </c:pt>
                <c:pt idx="13">
                  <c:v>5.6264877848864003</c:v>
                </c:pt>
                <c:pt idx="14">
                  <c:v>4.8626448890945904</c:v>
                </c:pt>
                <c:pt idx="15">
                  <c:v>7.1919042516042602</c:v>
                </c:pt>
                <c:pt idx="16">
                  <c:v>8.9410317756134194</c:v>
                </c:pt>
                <c:pt idx="17">
                  <c:v>6.92632340820367</c:v>
                </c:pt>
                <c:pt idx="18">
                  <c:v>6.7516020978810403</c:v>
                </c:pt>
                <c:pt idx="19">
                  <c:v>4.4973239694289102</c:v>
                </c:pt>
                <c:pt idx="20">
                  <c:v>7.1367731935698497</c:v>
                </c:pt>
                <c:pt idx="21">
                  <c:v>4.0498855717836202</c:v>
                </c:pt>
                <c:pt idx="22">
                  <c:v>4.2794673196872699</c:v>
                </c:pt>
                <c:pt idx="23">
                  <c:v>8.7023174513267101</c:v>
                </c:pt>
                <c:pt idx="24">
                  <c:v>5.8956898325137104</c:v>
                </c:pt>
                <c:pt idx="25">
                  <c:v>9.2418416249581803</c:v>
                </c:pt>
                <c:pt idx="26">
                  <c:v>5.3946728893535303</c:v>
                </c:pt>
                <c:pt idx="27">
                  <c:v>4.47614530340726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0D-4837-9045-97C8FECFC6AB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reproductie!$E$58:$AF$58</c:f>
              <c:numCache>
                <c:formatCode>0.00</c:formatCode>
                <c:ptCount val="28"/>
                <c:pt idx="0">
                  <c:v>1.47830732058406</c:v>
                </c:pt>
                <c:pt idx="1">
                  <c:v>4.6187930545335298</c:v>
                </c:pt>
                <c:pt idx="2">
                  <c:v>3.03009060926748</c:v>
                </c:pt>
                <c:pt idx="3">
                  <c:v>2.71950138235953</c:v>
                </c:pt>
                <c:pt idx="4">
                  <c:v>4.2297906612569598</c:v>
                </c:pt>
                <c:pt idx="5">
                  <c:v>2.8850303015088099</c:v>
                </c:pt>
                <c:pt idx="6">
                  <c:v>4.2333877198286798</c:v>
                </c:pt>
                <c:pt idx="7">
                  <c:v>2.3048877069490299</c:v>
                </c:pt>
                <c:pt idx="8">
                  <c:v>4.2998935367628004</c:v>
                </c:pt>
                <c:pt idx="9">
                  <c:v>3.9060607156437999</c:v>
                </c:pt>
                <c:pt idx="10">
                  <c:v>4.0770180475558098</c:v>
                </c:pt>
                <c:pt idx="11">
                  <c:v>3.7848732665649298</c:v>
                </c:pt>
                <c:pt idx="12">
                  <c:v>2.5332579298381201</c:v>
                </c:pt>
                <c:pt idx="13">
                  <c:v>3.2766027129951798</c:v>
                </c:pt>
                <c:pt idx="14">
                  <c:v>2.81695249704849</c:v>
                </c:pt>
                <c:pt idx="15">
                  <c:v>4.1456550292038798</c:v>
                </c:pt>
                <c:pt idx="16">
                  <c:v>5.2403058485334899</c:v>
                </c:pt>
                <c:pt idx="17">
                  <c:v>4.0176732817998904</c:v>
                </c:pt>
                <c:pt idx="18">
                  <c:v>3.9269482179490001</c:v>
                </c:pt>
                <c:pt idx="19">
                  <c:v>2.6093137304950398</c:v>
                </c:pt>
                <c:pt idx="20">
                  <c:v>4.1702193048981</c:v>
                </c:pt>
                <c:pt idx="21">
                  <c:v>2.3636704763345202</c:v>
                </c:pt>
                <c:pt idx="22">
                  <c:v>2.4668485979052699</c:v>
                </c:pt>
                <c:pt idx="23">
                  <c:v>5.0948441452427504</c:v>
                </c:pt>
                <c:pt idx="24">
                  <c:v>3.4509506062347999</c:v>
                </c:pt>
                <c:pt idx="25">
                  <c:v>5.4578347590760101</c:v>
                </c:pt>
                <c:pt idx="26">
                  <c:v>3.1559225157970099</c:v>
                </c:pt>
                <c:pt idx="27">
                  <c:v>2.6256787577226599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0D-4837-9045-97C8FECFC6AB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reproductie!$E$59:$AF$59</c:f>
              <c:numCache>
                <c:formatCode>0.00</c:formatCode>
                <c:ptCount val="28"/>
                <c:pt idx="0">
                  <c:v>13.120403222269699</c:v>
                </c:pt>
                <c:pt idx="1">
                  <c:v>19.815848447122701</c:v>
                </c:pt>
                <c:pt idx="2">
                  <c:v>10.2019435331351</c:v>
                </c:pt>
                <c:pt idx="3">
                  <c:v>9.4779602353292294</c:v>
                </c:pt>
                <c:pt idx="4">
                  <c:v>14.9266913410136</c:v>
                </c:pt>
                <c:pt idx="5">
                  <c:v>9.7586104952828592</c:v>
                </c:pt>
                <c:pt idx="6">
                  <c:v>14.0996319917412</c:v>
                </c:pt>
                <c:pt idx="7">
                  <c:v>7.64322457767096</c:v>
                </c:pt>
                <c:pt idx="8">
                  <c:v>14.1961387892879</c:v>
                </c:pt>
                <c:pt idx="9">
                  <c:v>12.667104087743599</c:v>
                </c:pt>
                <c:pt idx="10">
                  <c:v>13.1276784494534</c:v>
                </c:pt>
                <c:pt idx="11">
                  <c:v>11.7422754320756</c:v>
                </c:pt>
                <c:pt idx="12">
                  <c:v>8.0309595165640193</c:v>
                </c:pt>
                <c:pt idx="13">
                  <c:v>10.250104488238501</c:v>
                </c:pt>
                <c:pt idx="14">
                  <c:v>8.8970646580396195</c:v>
                </c:pt>
                <c:pt idx="15">
                  <c:v>13.218656040596199</c:v>
                </c:pt>
                <c:pt idx="16">
                  <c:v>16.217477849416898</c:v>
                </c:pt>
                <c:pt idx="17">
                  <c:v>12.6619604376904</c:v>
                </c:pt>
                <c:pt idx="18">
                  <c:v>12.3172138279149</c:v>
                </c:pt>
                <c:pt idx="19">
                  <c:v>8.2169533748590808</c:v>
                </c:pt>
                <c:pt idx="20">
                  <c:v>12.966723448475999</c:v>
                </c:pt>
                <c:pt idx="21">
                  <c:v>7.3626509334016701</c:v>
                </c:pt>
                <c:pt idx="22">
                  <c:v>7.8612892726628303</c:v>
                </c:pt>
                <c:pt idx="23">
                  <c:v>15.7957177106695</c:v>
                </c:pt>
                <c:pt idx="24">
                  <c:v>10.697636782490299</c:v>
                </c:pt>
                <c:pt idx="25">
                  <c:v>16.648523005506199</c:v>
                </c:pt>
                <c:pt idx="26">
                  <c:v>9.7902816520472093</c:v>
                </c:pt>
                <c:pt idx="27">
                  <c:v>8.1046329654682001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0D-4837-9045-97C8FECFC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0248"/>
        <c:axId val="699825344"/>
      </c:scatterChart>
      <c:valAx>
        <c:axId val="69982024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5344"/>
        <c:crosses val="autoZero"/>
        <c:crossBetween val="midCat"/>
        <c:majorUnit val="3"/>
        <c:minorUnit val="1"/>
      </c:valAx>
      <c:valAx>
        <c:axId val="699825344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0248"/>
        <c:crosses val="autoZero"/>
        <c:crossBetween val="midCat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Koolmees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D0A-48D8-BADF-5AAEB0E5B908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D0A-48D8-BADF-5AAEB0E5B908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ad'!$E$57:$AE$57</c:f>
              <c:numCache>
                <c:formatCode>0.00</c:formatCode>
                <c:ptCount val="27"/>
                <c:pt idx="1">
                  <c:v>0.24983240000000001</c:v>
                </c:pt>
                <c:pt idx="2">
                  <c:v>0.38914090000000001</c:v>
                </c:pt>
                <c:pt idx="3">
                  <c:v>0.34392820000000002</c:v>
                </c:pt>
                <c:pt idx="4">
                  <c:v>0.2913888</c:v>
                </c:pt>
                <c:pt idx="5">
                  <c:v>0.44154019999999999</c:v>
                </c:pt>
                <c:pt idx="6">
                  <c:v>0.41070129999999999</c:v>
                </c:pt>
                <c:pt idx="7">
                  <c:v>0.31044529999999998</c:v>
                </c:pt>
                <c:pt idx="8">
                  <c:v>0.3883335</c:v>
                </c:pt>
                <c:pt idx="9">
                  <c:v>0.47805730000000002</c:v>
                </c:pt>
                <c:pt idx="10">
                  <c:v>0.23808969999999999</c:v>
                </c:pt>
                <c:pt idx="11">
                  <c:v>0.36433290000000002</c:v>
                </c:pt>
                <c:pt idx="12">
                  <c:v>0.46405220000000003</c:v>
                </c:pt>
                <c:pt idx="13">
                  <c:v>0.31929190000000002</c:v>
                </c:pt>
                <c:pt idx="14">
                  <c:v>0.32077549999999999</c:v>
                </c:pt>
                <c:pt idx="15">
                  <c:v>0.38606760000000001</c:v>
                </c:pt>
                <c:pt idx="16">
                  <c:v>0.41196840000000001</c:v>
                </c:pt>
                <c:pt idx="17">
                  <c:v>0.36070439999999998</c:v>
                </c:pt>
                <c:pt idx="18">
                  <c:v>0.37571719999999997</c:v>
                </c:pt>
                <c:pt idx="19">
                  <c:v>0.47483789999999998</c:v>
                </c:pt>
                <c:pt idx="20">
                  <c:v>0.47435620000000001</c:v>
                </c:pt>
                <c:pt idx="21">
                  <c:v>0.36851159999999999</c:v>
                </c:pt>
                <c:pt idx="22">
                  <c:v>0.47672619999999999</c:v>
                </c:pt>
                <c:pt idx="23">
                  <c:v>0.47686260000000003</c:v>
                </c:pt>
                <c:pt idx="24">
                  <c:v>0.3972137</c:v>
                </c:pt>
                <c:pt idx="25">
                  <c:v>0.37362450000000003</c:v>
                </c:pt>
                <c:pt idx="26">
                  <c:v>0.44477220000000001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0A-48D8-BADF-5AAEB0E5B908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ad'!$E$58:$AE$58</c:f>
              <c:numCache>
                <c:formatCode>0.00</c:formatCode>
                <c:ptCount val="27"/>
                <c:pt idx="1">
                  <c:v>8.7471699999999999E-2</c:v>
                </c:pt>
                <c:pt idx="2">
                  <c:v>0.25790459999999998</c:v>
                </c:pt>
                <c:pt idx="3">
                  <c:v>0.21880549999999999</c:v>
                </c:pt>
                <c:pt idx="4">
                  <c:v>0.17796670000000001</c:v>
                </c:pt>
                <c:pt idx="5">
                  <c:v>0.29596909999999998</c:v>
                </c:pt>
                <c:pt idx="6">
                  <c:v>0.270451</c:v>
                </c:pt>
                <c:pt idx="7">
                  <c:v>0.20483129999999999</c:v>
                </c:pt>
                <c:pt idx="8">
                  <c:v>0.26007730000000001</c:v>
                </c:pt>
                <c:pt idx="9">
                  <c:v>0.34013890000000002</c:v>
                </c:pt>
                <c:pt idx="10">
                  <c:v>0.1577605</c:v>
                </c:pt>
                <c:pt idx="11">
                  <c:v>0.26695140000000001</c:v>
                </c:pt>
                <c:pt idx="12">
                  <c:v>0.35077229999999998</c:v>
                </c:pt>
                <c:pt idx="13">
                  <c:v>0.2358363</c:v>
                </c:pt>
                <c:pt idx="14">
                  <c:v>0.2338903</c:v>
                </c:pt>
                <c:pt idx="15">
                  <c:v>0.28170909999999999</c:v>
                </c:pt>
                <c:pt idx="16">
                  <c:v>0.30271229999999999</c:v>
                </c:pt>
                <c:pt idx="17">
                  <c:v>0.26499050000000002</c:v>
                </c:pt>
                <c:pt idx="18">
                  <c:v>0.28516370000000002</c:v>
                </c:pt>
                <c:pt idx="19">
                  <c:v>0.37385600000000002</c:v>
                </c:pt>
                <c:pt idx="20">
                  <c:v>0.3773358</c:v>
                </c:pt>
                <c:pt idx="21">
                  <c:v>0.29222599999999999</c:v>
                </c:pt>
                <c:pt idx="22">
                  <c:v>0.37895970000000001</c:v>
                </c:pt>
                <c:pt idx="23">
                  <c:v>0.37297829999999998</c:v>
                </c:pt>
                <c:pt idx="24">
                  <c:v>0.31337359999999997</c:v>
                </c:pt>
                <c:pt idx="25">
                  <c:v>0.29240490000000002</c:v>
                </c:pt>
                <c:pt idx="26">
                  <c:v>0.34458620000000001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0A-48D8-BADF-5AAEB0E5B908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ad'!$E$59:$AE$59</c:f>
              <c:numCache>
                <c:formatCode>0.00</c:formatCode>
                <c:ptCount val="27"/>
                <c:pt idx="1">
                  <c:v>0.53640840000000001</c:v>
                </c:pt>
                <c:pt idx="2">
                  <c:v>0.53868210000000005</c:v>
                </c:pt>
                <c:pt idx="3">
                  <c:v>0.49524170000000001</c:v>
                </c:pt>
                <c:pt idx="4">
                  <c:v>0.43853429999999999</c:v>
                </c:pt>
                <c:pt idx="5">
                  <c:v>0.59790410000000005</c:v>
                </c:pt>
                <c:pt idx="6">
                  <c:v>0.56714249999999999</c:v>
                </c:pt>
                <c:pt idx="7">
                  <c:v>0.44035809999999997</c:v>
                </c:pt>
                <c:pt idx="8">
                  <c:v>0.53417700000000001</c:v>
                </c:pt>
                <c:pt idx="9">
                  <c:v>0.61940439999999997</c:v>
                </c:pt>
                <c:pt idx="10">
                  <c:v>0.34267940000000002</c:v>
                </c:pt>
                <c:pt idx="11">
                  <c:v>0.4742556</c:v>
                </c:pt>
                <c:pt idx="12">
                  <c:v>0.58116719999999999</c:v>
                </c:pt>
                <c:pt idx="13">
                  <c:v>0.4161955</c:v>
                </c:pt>
                <c:pt idx="14">
                  <c:v>0.42215160000000002</c:v>
                </c:pt>
                <c:pt idx="15">
                  <c:v>0.5020637</c:v>
                </c:pt>
                <c:pt idx="16">
                  <c:v>0.53064829999999996</c:v>
                </c:pt>
                <c:pt idx="17">
                  <c:v>0.4689334</c:v>
                </c:pt>
                <c:pt idx="18">
                  <c:v>0.4758829</c:v>
                </c:pt>
                <c:pt idx="19">
                  <c:v>0.57792060000000001</c:v>
                </c:pt>
                <c:pt idx="20">
                  <c:v>0.57335219999999998</c:v>
                </c:pt>
                <c:pt idx="21">
                  <c:v>0.45199400000000001</c:v>
                </c:pt>
                <c:pt idx="22">
                  <c:v>0.57630939999999997</c:v>
                </c:pt>
                <c:pt idx="23">
                  <c:v>0.58278799999999997</c:v>
                </c:pt>
                <c:pt idx="24">
                  <c:v>0.48755700000000002</c:v>
                </c:pt>
                <c:pt idx="25">
                  <c:v>0.46265339999999999</c:v>
                </c:pt>
                <c:pt idx="26">
                  <c:v>0.54965819999999999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0A-48D8-BADF-5AAEB0E5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14760"/>
        <c:axId val="699815152"/>
      </c:scatterChart>
      <c:valAx>
        <c:axId val="69981476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5152"/>
        <c:crosses val="autoZero"/>
        <c:crossBetween val="midCat"/>
        <c:majorUnit val="3"/>
        <c:minorUnit val="1"/>
      </c:valAx>
      <c:valAx>
        <c:axId val="69981515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476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Koolmees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212-40E0-8F14-7B081A11B299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juv'!$E$57:$AE$57</c:f>
              <c:numCache>
                <c:formatCode>0.00</c:formatCode>
                <c:ptCount val="27"/>
                <c:pt idx="1">
                  <c:v>0.1236297</c:v>
                </c:pt>
                <c:pt idx="2">
                  <c:v>6.0432600000000003E-2</c:v>
                </c:pt>
                <c:pt idx="3">
                  <c:v>7.5999300000000006E-2</c:v>
                </c:pt>
                <c:pt idx="4">
                  <c:v>8.0878099999999994E-2</c:v>
                </c:pt>
                <c:pt idx="6">
                  <c:v>8.33787E-2</c:v>
                </c:pt>
                <c:pt idx="7">
                  <c:v>5.4894600000000002E-2</c:v>
                </c:pt>
                <c:pt idx="8">
                  <c:v>0.127443</c:v>
                </c:pt>
                <c:pt idx="9">
                  <c:v>7.7999799999999994E-2</c:v>
                </c:pt>
                <c:pt idx="10">
                  <c:v>9.5847600000000005E-2</c:v>
                </c:pt>
                <c:pt idx="12">
                  <c:v>0.1005547</c:v>
                </c:pt>
                <c:pt idx="13">
                  <c:v>0.10218480000000001</c:v>
                </c:pt>
                <c:pt idx="14">
                  <c:v>7.45199E-2</c:v>
                </c:pt>
                <c:pt idx="15">
                  <c:v>9.4958299999999995E-2</c:v>
                </c:pt>
                <c:pt idx="16">
                  <c:v>7.8336900000000001E-2</c:v>
                </c:pt>
                <c:pt idx="17">
                  <c:v>0.1119824</c:v>
                </c:pt>
                <c:pt idx="18">
                  <c:v>6.2586900000000001E-2</c:v>
                </c:pt>
                <c:pt idx="19">
                  <c:v>0.1182106</c:v>
                </c:pt>
                <c:pt idx="20">
                  <c:v>0.1147676</c:v>
                </c:pt>
                <c:pt idx="21">
                  <c:v>0.109579</c:v>
                </c:pt>
                <c:pt idx="22">
                  <c:v>0.12568480000000001</c:v>
                </c:pt>
                <c:pt idx="23">
                  <c:v>0.1096478</c:v>
                </c:pt>
                <c:pt idx="24">
                  <c:v>9.6240699999999998E-2</c:v>
                </c:pt>
                <c:pt idx="25">
                  <c:v>6.2732700000000002E-2</c:v>
                </c:pt>
                <c:pt idx="26">
                  <c:v>9.6607999999999999E-2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12-40E0-8F14-7B081A11B29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juv'!$E$58:$AE$58</c:f>
              <c:numCache>
                <c:formatCode>0.00</c:formatCode>
                <c:ptCount val="27"/>
                <c:pt idx="1">
                  <c:v>6.9670700000000002E-2</c:v>
                </c:pt>
                <c:pt idx="2">
                  <c:v>3.3137800000000002E-2</c:v>
                </c:pt>
                <c:pt idx="3">
                  <c:v>4.1672300000000002E-2</c:v>
                </c:pt>
                <c:pt idx="4">
                  <c:v>4.9835499999999998E-2</c:v>
                </c:pt>
                <c:pt idx="6">
                  <c:v>5.3308000000000001E-2</c:v>
                </c:pt>
                <c:pt idx="7">
                  <c:v>2.83424E-2</c:v>
                </c:pt>
                <c:pt idx="8">
                  <c:v>8.9354600000000006E-2</c:v>
                </c:pt>
                <c:pt idx="9">
                  <c:v>4.9836100000000001E-2</c:v>
                </c:pt>
                <c:pt idx="10">
                  <c:v>6.6780599999999996E-2</c:v>
                </c:pt>
                <c:pt idx="12">
                  <c:v>6.7916099999999993E-2</c:v>
                </c:pt>
                <c:pt idx="13">
                  <c:v>7.3593000000000006E-2</c:v>
                </c:pt>
                <c:pt idx="14">
                  <c:v>4.9079400000000002E-2</c:v>
                </c:pt>
                <c:pt idx="15">
                  <c:v>6.8121000000000001E-2</c:v>
                </c:pt>
                <c:pt idx="16">
                  <c:v>5.6390299999999997E-2</c:v>
                </c:pt>
                <c:pt idx="17">
                  <c:v>8.3218200000000006E-2</c:v>
                </c:pt>
                <c:pt idx="18">
                  <c:v>4.2327799999999999E-2</c:v>
                </c:pt>
                <c:pt idx="19">
                  <c:v>8.5035100000000002E-2</c:v>
                </c:pt>
                <c:pt idx="20">
                  <c:v>8.8111700000000001E-2</c:v>
                </c:pt>
                <c:pt idx="21">
                  <c:v>7.8555200000000006E-2</c:v>
                </c:pt>
                <c:pt idx="22">
                  <c:v>8.8812000000000002E-2</c:v>
                </c:pt>
                <c:pt idx="23">
                  <c:v>8.27209E-2</c:v>
                </c:pt>
                <c:pt idx="24">
                  <c:v>6.9675799999999996E-2</c:v>
                </c:pt>
                <c:pt idx="25">
                  <c:v>4.6280700000000001E-2</c:v>
                </c:pt>
                <c:pt idx="26">
                  <c:v>6.8770800000000007E-2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12-40E0-8F14-7B081A11B29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juv'!$E$59:$AE$59</c:f>
              <c:numCache>
                <c:formatCode>0.00</c:formatCode>
                <c:ptCount val="27"/>
                <c:pt idx="1">
                  <c:v>0.2099483</c:v>
                </c:pt>
                <c:pt idx="2">
                  <c:v>0.1077053</c:v>
                </c:pt>
                <c:pt idx="3">
                  <c:v>0.13463040000000001</c:v>
                </c:pt>
                <c:pt idx="4">
                  <c:v>0.12863949999999999</c:v>
                </c:pt>
                <c:pt idx="6">
                  <c:v>0.1281166</c:v>
                </c:pt>
                <c:pt idx="7">
                  <c:v>0.103668</c:v>
                </c:pt>
                <c:pt idx="8">
                  <c:v>0.17858309999999999</c:v>
                </c:pt>
                <c:pt idx="9">
                  <c:v>0.1200682</c:v>
                </c:pt>
                <c:pt idx="10">
                  <c:v>0.13572609999999999</c:v>
                </c:pt>
                <c:pt idx="12">
                  <c:v>0.14641460000000001</c:v>
                </c:pt>
                <c:pt idx="13">
                  <c:v>0.14020379999999999</c:v>
                </c:pt>
                <c:pt idx="14">
                  <c:v>0.1115999</c:v>
                </c:pt>
                <c:pt idx="15">
                  <c:v>0.13088369999999999</c:v>
                </c:pt>
                <c:pt idx="16">
                  <c:v>0.10784870000000001</c:v>
                </c:pt>
                <c:pt idx="17">
                  <c:v>0.14907219999999999</c:v>
                </c:pt>
                <c:pt idx="18">
                  <c:v>9.1614699999999993E-2</c:v>
                </c:pt>
                <c:pt idx="19">
                  <c:v>0.16203680000000001</c:v>
                </c:pt>
                <c:pt idx="20">
                  <c:v>0.14817710000000001</c:v>
                </c:pt>
                <c:pt idx="21">
                  <c:v>0.15084910000000001</c:v>
                </c:pt>
                <c:pt idx="22">
                  <c:v>0.17492759999999999</c:v>
                </c:pt>
                <c:pt idx="23">
                  <c:v>0.14396410000000001</c:v>
                </c:pt>
                <c:pt idx="24">
                  <c:v>0.13150210000000001</c:v>
                </c:pt>
                <c:pt idx="25">
                  <c:v>8.4514900000000004E-2</c:v>
                </c:pt>
                <c:pt idx="26">
                  <c:v>0.13409080000000001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12-40E0-8F14-7B081A11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1032"/>
        <c:axId val="699813976"/>
      </c:scatterChart>
      <c:valAx>
        <c:axId val="69982103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3976"/>
        <c:crosses val="autoZero"/>
        <c:crossBetween val="midCat"/>
        <c:majorUnit val="3"/>
        <c:minorUnit val="1"/>
      </c:valAx>
      <c:valAx>
        <c:axId val="69981397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103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Vink</a:t>
            </a:r>
            <a:r>
              <a:rPr lang="nl-NL"/>
              <a:t>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0B3-48F6-B3EA-2F20114C972A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reproductie!$E$60:$AF$60</c:f>
              <c:numCache>
                <c:formatCode>0.00</c:formatCode>
                <c:ptCount val="28"/>
                <c:pt idx="1">
                  <c:v>0.27520699856574399</c:v>
                </c:pt>
                <c:pt idx="2">
                  <c:v>0.124619127437923</c:v>
                </c:pt>
                <c:pt idx="3">
                  <c:v>0.119849205482372</c:v>
                </c:pt>
                <c:pt idx="4">
                  <c:v>0.380482023725984</c:v>
                </c:pt>
                <c:pt idx="5">
                  <c:v>0.18572370525110299</c:v>
                </c:pt>
                <c:pt idx="6">
                  <c:v>0.30942954367995301</c:v>
                </c:pt>
                <c:pt idx="7">
                  <c:v>0.28757451696751402</c:v>
                </c:pt>
                <c:pt idx="8">
                  <c:v>0.18521616693637799</c:v>
                </c:pt>
                <c:pt idx="9">
                  <c:v>0.241186848102941</c:v>
                </c:pt>
                <c:pt idx="10">
                  <c:v>0.240290374424313</c:v>
                </c:pt>
                <c:pt idx="11">
                  <c:v>0.31011741533507298</c:v>
                </c:pt>
                <c:pt idx="12">
                  <c:v>0.19169800067349499</c:v>
                </c:pt>
                <c:pt idx="13">
                  <c:v>0.14811647551612001</c:v>
                </c:pt>
                <c:pt idx="14">
                  <c:v>0.12912297729882799</c:v>
                </c:pt>
                <c:pt idx="15">
                  <c:v>0.115938140979038</c:v>
                </c:pt>
                <c:pt idx="16">
                  <c:v>0.17076828406215999</c:v>
                </c:pt>
                <c:pt idx="17">
                  <c:v>0.209129933467087</c:v>
                </c:pt>
                <c:pt idx="18">
                  <c:v>0.13224011740049399</c:v>
                </c:pt>
                <c:pt idx="19">
                  <c:v>9.7291612662983903E-2</c:v>
                </c:pt>
                <c:pt idx="20">
                  <c:v>0.36320422811785102</c:v>
                </c:pt>
                <c:pt idx="21">
                  <c:v>0.35311538328866099</c:v>
                </c:pt>
                <c:pt idx="22">
                  <c:v>0.21609154388177601</c:v>
                </c:pt>
                <c:pt idx="23">
                  <c:v>0.14912986199418499</c:v>
                </c:pt>
                <c:pt idx="24">
                  <c:v>0.34945426806527102</c:v>
                </c:pt>
                <c:pt idx="25">
                  <c:v>0.40720038059716002</c:v>
                </c:pt>
                <c:pt idx="26">
                  <c:v>0.37371976917560401</c:v>
                </c:pt>
                <c:pt idx="27">
                  <c:v>0.198852402289067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B3-48F6-B3EA-2F20114C972A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reproductie!$E$61:$AF$61</c:f>
              <c:numCache>
                <c:formatCode>0.00</c:formatCode>
                <c:ptCount val="28"/>
                <c:pt idx="1">
                  <c:v>5.6738951889240802E-2</c:v>
                </c:pt>
                <c:pt idx="2">
                  <c:v>2.80147331557511E-2</c:v>
                </c:pt>
                <c:pt idx="3">
                  <c:v>2.90192456120223E-2</c:v>
                </c:pt>
                <c:pt idx="4">
                  <c:v>0.11689996354603401</c:v>
                </c:pt>
                <c:pt idx="5">
                  <c:v>5.3141931312324898E-2</c:v>
                </c:pt>
                <c:pt idx="6">
                  <c:v>9.2646963720661196E-2</c:v>
                </c:pt>
                <c:pt idx="7">
                  <c:v>8.0331146718559704E-2</c:v>
                </c:pt>
                <c:pt idx="8">
                  <c:v>5.42840663774573E-2</c:v>
                </c:pt>
                <c:pt idx="9">
                  <c:v>7.5611757754441095E-2</c:v>
                </c:pt>
                <c:pt idx="10">
                  <c:v>7.5910000631544405E-2</c:v>
                </c:pt>
                <c:pt idx="11">
                  <c:v>0.10108970677574999</c:v>
                </c:pt>
                <c:pt idx="12">
                  <c:v>6.0073604068826197E-2</c:v>
                </c:pt>
                <c:pt idx="13">
                  <c:v>4.7615518758473502E-2</c:v>
                </c:pt>
                <c:pt idx="14">
                  <c:v>4.0214035560526801E-2</c:v>
                </c:pt>
                <c:pt idx="15">
                  <c:v>3.2925972892613502E-2</c:v>
                </c:pt>
                <c:pt idx="16">
                  <c:v>5.60986671365966E-2</c:v>
                </c:pt>
                <c:pt idx="17">
                  <c:v>7.1593169954807107E-2</c:v>
                </c:pt>
                <c:pt idx="18">
                  <c:v>4.2883284950268302E-2</c:v>
                </c:pt>
                <c:pt idx="19">
                  <c:v>3.1578110291705298E-2</c:v>
                </c:pt>
                <c:pt idx="20">
                  <c:v>0.124652960387814</c:v>
                </c:pt>
                <c:pt idx="21">
                  <c:v>0.116777226581825</c:v>
                </c:pt>
                <c:pt idx="22">
                  <c:v>7.1969774187410601E-2</c:v>
                </c:pt>
                <c:pt idx="23">
                  <c:v>4.5354864166927598E-2</c:v>
                </c:pt>
                <c:pt idx="24">
                  <c:v>0.117008048837803</c:v>
                </c:pt>
                <c:pt idx="25">
                  <c:v>0.13977872817557199</c:v>
                </c:pt>
                <c:pt idx="26">
                  <c:v>0.12900077417801301</c:v>
                </c:pt>
                <c:pt idx="27">
                  <c:v>6.6006761209003603E-2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B3-48F6-B3EA-2F20114C972A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reproductie!$E$62:$AF$62</c:f>
              <c:numCache>
                <c:formatCode>0.00</c:formatCode>
                <c:ptCount val="28"/>
                <c:pt idx="1">
                  <c:v>1.1262761634140599</c:v>
                </c:pt>
                <c:pt idx="2">
                  <c:v>0.469156327255491</c:v>
                </c:pt>
                <c:pt idx="3">
                  <c:v>0.41335738208307798</c:v>
                </c:pt>
                <c:pt idx="4">
                  <c:v>1.1044105983922401</c:v>
                </c:pt>
                <c:pt idx="5">
                  <c:v>0.55665938364850798</c:v>
                </c:pt>
                <c:pt idx="6">
                  <c:v>0.92187400565407496</c:v>
                </c:pt>
                <c:pt idx="7">
                  <c:v>0.90426170895642499</c:v>
                </c:pt>
                <c:pt idx="8">
                  <c:v>0.54804801309616402</c:v>
                </c:pt>
                <c:pt idx="9">
                  <c:v>0.67767414400573001</c:v>
                </c:pt>
                <c:pt idx="10">
                  <c:v>0.673306761665873</c:v>
                </c:pt>
                <c:pt idx="11">
                  <c:v>0.84058944384245105</c:v>
                </c:pt>
                <c:pt idx="12">
                  <c:v>0.531180809802559</c:v>
                </c:pt>
                <c:pt idx="13">
                  <c:v>0.40410511959280498</c:v>
                </c:pt>
                <c:pt idx="14">
                  <c:v>0.359777047569523</c:v>
                </c:pt>
                <c:pt idx="15">
                  <c:v>0.34559464218412</c:v>
                </c:pt>
                <c:pt idx="16">
                  <c:v>0.454857421038594</c:v>
                </c:pt>
                <c:pt idx="17">
                  <c:v>0.53375022162851504</c:v>
                </c:pt>
                <c:pt idx="18">
                  <c:v>0.35934172144873899</c:v>
                </c:pt>
                <c:pt idx="19">
                  <c:v>0.26365517078071399</c:v>
                </c:pt>
                <c:pt idx="20">
                  <c:v>0.93256271704560001</c:v>
                </c:pt>
                <c:pt idx="21">
                  <c:v>0.94482115741386596</c:v>
                </c:pt>
                <c:pt idx="22">
                  <c:v>0.57332640042369398</c:v>
                </c:pt>
                <c:pt idx="23">
                  <c:v>0.43201328705383801</c:v>
                </c:pt>
                <c:pt idx="24">
                  <c:v>0.92579638563691502</c:v>
                </c:pt>
                <c:pt idx="25">
                  <c:v>1.04591013268857</c:v>
                </c:pt>
                <c:pt idx="26">
                  <c:v>0.95301338469930597</c:v>
                </c:pt>
                <c:pt idx="27">
                  <c:v>0.52994962107286003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B3-48F6-B3EA-2F20114C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9264"/>
        <c:axId val="699826912"/>
      </c:scatterChart>
      <c:valAx>
        <c:axId val="69982926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6912"/>
        <c:crosses val="autoZero"/>
        <c:crossBetween val="midCat"/>
        <c:majorUnit val="3"/>
        <c:minorUnit val="1"/>
      </c:valAx>
      <c:valAx>
        <c:axId val="699826912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9264"/>
        <c:crosses val="autoZero"/>
        <c:crossBetween val="midCat"/>
        <c:majorUnit val="0.3000000000000000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Vink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ad'!$E$60:$AE$60</c:f>
              <c:numCache>
                <c:formatCode>0.00</c:formatCode>
                <c:ptCount val="27"/>
                <c:pt idx="2">
                  <c:v>0.23483273230687998</c:v>
                </c:pt>
                <c:pt idx="3">
                  <c:v>0.21308573754882001</c:v>
                </c:pt>
                <c:pt idx="7">
                  <c:v>0.42498552484065999</c:v>
                </c:pt>
                <c:pt idx="8">
                  <c:v>0.25015058165963999</c:v>
                </c:pt>
                <c:pt idx="9">
                  <c:v>0.55117786242246003</c:v>
                </c:pt>
                <c:pt idx="10">
                  <c:v>0.47357092990569005</c:v>
                </c:pt>
                <c:pt idx="11">
                  <c:v>0.30599711609183999</c:v>
                </c:pt>
                <c:pt idx="12">
                  <c:v>0.49046360371859998</c:v>
                </c:pt>
                <c:pt idx="13">
                  <c:v>0.46214536164119996</c:v>
                </c:pt>
                <c:pt idx="14">
                  <c:v>0.12078187930536001</c:v>
                </c:pt>
                <c:pt idx="15">
                  <c:v>0.49174223486713997</c:v>
                </c:pt>
                <c:pt idx="16">
                  <c:v>0.35208583388469999</c:v>
                </c:pt>
                <c:pt idx="17">
                  <c:v>0.18440217331847999</c:v>
                </c:pt>
                <c:pt idx="18">
                  <c:v>0.37922922396756004</c:v>
                </c:pt>
                <c:pt idx="19">
                  <c:v>0.39570477883934002</c:v>
                </c:pt>
                <c:pt idx="20">
                  <c:v>0.210712452854</c:v>
                </c:pt>
                <c:pt idx="21">
                  <c:v>0.13594449232</c:v>
                </c:pt>
                <c:pt idx="23">
                  <c:v>0.26326203882757998</c:v>
                </c:pt>
                <c:pt idx="24">
                  <c:v>0.47064263683725005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57-4C45-A443-9311B1913DFA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ad'!$E$61:$AE$61</c:f>
              <c:numCache>
                <c:formatCode>0.00</c:formatCode>
                <c:ptCount val="27"/>
                <c:pt idx="2">
                  <c:v>6.9282478012800009E-3</c:v>
                </c:pt>
                <c:pt idx="3">
                  <c:v>9.5720437062600007E-3</c:v>
                </c:pt>
                <c:pt idx="7">
                  <c:v>2.8706528037239998E-2</c:v>
                </c:pt>
                <c:pt idx="8">
                  <c:v>4.0210421607720002E-2</c:v>
                </c:pt>
                <c:pt idx="9">
                  <c:v>5.5599558770549999E-2</c:v>
                </c:pt>
                <c:pt idx="10">
                  <c:v>7.2692386501940001E-2</c:v>
                </c:pt>
                <c:pt idx="11">
                  <c:v>6.0851562540600007E-2</c:v>
                </c:pt>
                <c:pt idx="12">
                  <c:v>7.2402888199589996E-2</c:v>
                </c:pt>
                <c:pt idx="13">
                  <c:v>8.3495910100749998E-2</c:v>
                </c:pt>
                <c:pt idx="14">
                  <c:v>2.6720643731649996E-2</c:v>
                </c:pt>
                <c:pt idx="15">
                  <c:v>6.4723272797599998E-2</c:v>
                </c:pt>
                <c:pt idx="16">
                  <c:v>6.9437276414879998E-2</c:v>
                </c:pt>
                <c:pt idx="17">
                  <c:v>4.2670762200880008E-2</c:v>
                </c:pt>
                <c:pt idx="18">
                  <c:v>8.2667736527579985E-2</c:v>
                </c:pt>
                <c:pt idx="19">
                  <c:v>8.8021229610439983E-2</c:v>
                </c:pt>
                <c:pt idx="20">
                  <c:v>5.3535929546250006E-2</c:v>
                </c:pt>
                <c:pt idx="21">
                  <c:v>3.9032334956550008E-2</c:v>
                </c:pt>
                <c:pt idx="23">
                  <c:v>7.9959554793950005E-2</c:v>
                </c:pt>
                <c:pt idx="24">
                  <c:v>9.7099963918230003E-2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57-4C45-A443-9311B1913DFA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ad'!$E$62:$AE$62</c:f>
              <c:numCache>
                <c:formatCode>0.00</c:formatCode>
                <c:ptCount val="27"/>
                <c:pt idx="2">
                  <c:v>0.82236440692724999</c:v>
                </c:pt>
                <c:pt idx="3">
                  <c:v>0.75939845373159998</c:v>
                </c:pt>
                <c:pt idx="7">
                  <c:v>0.88928661874311998</c:v>
                </c:pt>
                <c:pt idx="8">
                  <c:v>0.63946285534392</c:v>
                </c:pt>
                <c:pt idx="9">
                  <c:v>0.92961938053880999</c:v>
                </c:pt>
                <c:pt idx="10">
                  <c:v>0.86401703194052992</c:v>
                </c:pt>
                <c:pt idx="11">
                  <c:v>0.67889401630218993</c:v>
                </c:pt>
                <c:pt idx="12">
                  <c:v>0.87765524142283002</c:v>
                </c:pt>
                <c:pt idx="13">
                  <c:v>0.84140674908792001</c:v>
                </c:pt>
                <c:pt idx="14">
                  <c:v>0.35065370170511995</c:v>
                </c:pt>
                <c:pt idx="15">
                  <c:v>0.88669136494574996</c:v>
                </c:pt>
                <c:pt idx="16">
                  <c:v>0.73296275784510001</c:v>
                </c:pt>
                <c:pt idx="17">
                  <c:v>0.46935635175774992</c:v>
                </c:pt>
                <c:pt idx="18">
                  <c:v>0.74689896667097999</c:v>
                </c:pt>
                <c:pt idx="19">
                  <c:v>0.76040717479788</c:v>
                </c:pt>
                <c:pt idx="20">
                  <c:v>0.49631360055426005</c:v>
                </c:pt>
                <c:pt idx="21">
                  <c:v>0.33661346540077003</c:v>
                </c:pt>
                <c:pt idx="23">
                  <c:v>0.53838130590488997</c:v>
                </c:pt>
                <c:pt idx="24">
                  <c:v>0.81754068487928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57-4C45-A443-9311B1913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9656"/>
        <c:axId val="699826128"/>
      </c:scatterChart>
      <c:valAx>
        <c:axId val="69982965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6128"/>
        <c:crosses val="autoZero"/>
        <c:crossBetween val="midCat"/>
        <c:majorUnit val="3"/>
        <c:minorUnit val="1"/>
      </c:valAx>
      <c:valAx>
        <c:axId val="69982612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965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Winterkoning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FFD-4F65-A427-65BBE3726390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juv'!$E$6:$AE$6</c:f>
              <c:numCache>
                <c:formatCode>0.00</c:formatCode>
                <c:ptCount val="27"/>
                <c:pt idx="0">
                  <c:v>6.9586599999999998E-2</c:v>
                </c:pt>
                <c:pt idx="1">
                  <c:v>0</c:v>
                </c:pt>
                <c:pt idx="2">
                  <c:v>7.0290099999999994E-2</c:v>
                </c:pt>
                <c:pt idx="3">
                  <c:v>6.7314899999999997E-2</c:v>
                </c:pt>
                <c:pt idx="4">
                  <c:v>8.4440799999999996E-2</c:v>
                </c:pt>
                <c:pt idx="5">
                  <c:v>8.5561799999999993E-2</c:v>
                </c:pt>
                <c:pt idx="6">
                  <c:v>0.10046720000000001</c:v>
                </c:pt>
                <c:pt idx="7">
                  <c:v>0.1221771</c:v>
                </c:pt>
                <c:pt idx="8">
                  <c:v>7.7993999999999994E-2</c:v>
                </c:pt>
                <c:pt idx="9">
                  <c:v>0.1072656</c:v>
                </c:pt>
                <c:pt idx="10">
                  <c:v>5.4509200000000001E-2</c:v>
                </c:pt>
                <c:pt idx="11">
                  <c:v>0.1083028</c:v>
                </c:pt>
                <c:pt idx="12">
                  <c:v>0.15195990000000001</c:v>
                </c:pt>
                <c:pt idx="13">
                  <c:v>0.12719059999999999</c:v>
                </c:pt>
                <c:pt idx="14">
                  <c:v>0.10734390000000001</c:v>
                </c:pt>
                <c:pt idx="15">
                  <c:v>7.4427499999999994E-2</c:v>
                </c:pt>
                <c:pt idx="16">
                  <c:v>0.1065995</c:v>
                </c:pt>
                <c:pt idx="17">
                  <c:v>0.1160408</c:v>
                </c:pt>
                <c:pt idx="18">
                  <c:v>7.7443200000000004E-2</c:v>
                </c:pt>
                <c:pt idx="19">
                  <c:v>0.15976270000000001</c:v>
                </c:pt>
                <c:pt idx="20">
                  <c:v>0.14696020000000001</c:v>
                </c:pt>
                <c:pt idx="21">
                  <c:v>0.13270380000000001</c:v>
                </c:pt>
                <c:pt idx="22">
                  <c:v>0.13489799999999999</c:v>
                </c:pt>
                <c:pt idx="23">
                  <c:v>0.16955609999999999</c:v>
                </c:pt>
                <c:pt idx="24">
                  <c:v>0.1509441</c:v>
                </c:pt>
                <c:pt idx="25">
                  <c:v>0.1728913</c:v>
                </c:pt>
                <c:pt idx="26">
                  <c:v>0.1510312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FD-4F65-A427-65BBE3726390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juv'!$E$7:$AE$7</c:f>
              <c:numCache>
                <c:formatCode>0.00</c:formatCode>
                <c:ptCount val="27"/>
                <c:pt idx="0">
                  <c:v>2.5838099999999999E-2</c:v>
                </c:pt>
                <c:pt idx="1">
                  <c:v>0</c:v>
                </c:pt>
                <c:pt idx="2">
                  <c:v>3.6445900000000003E-2</c:v>
                </c:pt>
                <c:pt idx="3">
                  <c:v>3.6092399999999997E-2</c:v>
                </c:pt>
                <c:pt idx="4">
                  <c:v>5.3611800000000001E-2</c:v>
                </c:pt>
                <c:pt idx="5">
                  <c:v>5.70996E-2</c:v>
                </c:pt>
                <c:pt idx="6">
                  <c:v>7.0323899999999995E-2</c:v>
                </c:pt>
                <c:pt idx="7">
                  <c:v>8.10086E-2</c:v>
                </c:pt>
                <c:pt idx="8">
                  <c:v>5.0689900000000003E-2</c:v>
                </c:pt>
                <c:pt idx="9">
                  <c:v>7.3670100000000002E-2</c:v>
                </c:pt>
                <c:pt idx="10">
                  <c:v>3.2673099999999997E-2</c:v>
                </c:pt>
                <c:pt idx="11">
                  <c:v>7.1792700000000001E-2</c:v>
                </c:pt>
                <c:pt idx="12">
                  <c:v>0.103343</c:v>
                </c:pt>
                <c:pt idx="13">
                  <c:v>8.6259600000000006E-2</c:v>
                </c:pt>
                <c:pt idx="14">
                  <c:v>7.0942000000000005E-2</c:v>
                </c:pt>
                <c:pt idx="15">
                  <c:v>4.66238E-2</c:v>
                </c:pt>
                <c:pt idx="16">
                  <c:v>6.6060099999999997E-2</c:v>
                </c:pt>
                <c:pt idx="17">
                  <c:v>7.2989799999999994E-2</c:v>
                </c:pt>
                <c:pt idx="18">
                  <c:v>4.6559200000000002E-2</c:v>
                </c:pt>
                <c:pt idx="19">
                  <c:v>0.1096423</c:v>
                </c:pt>
                <c:pt idx="20">
                  <c:v>0.1049375</c:v>
                </c:pt>
                <c:pt idx="21">
                  <c:v>9.1928800000000005E-2</c:v>
                </c:pt>
                <c:pt idx="22">
                  <c:v>9.6539399999999997E-2</c:v>
                </c:pt>
                <c:pt idx="23">
                  <c:v>0.1237593</c:v>
                </c:pt>
                <c:pt idx="24">
                  <c:v>0.105327</c:v>
                </c:pt>
                <c:pt idx="25">
                  <c:v>0.12250129999999999</c:v>
                </c:pt>
                <c:pt idx="26">
                  <c:v>0.10539610000000001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FD-4F65-A427-65BBE3726390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juv'!$E$8:$AE$8</c:f>
              <c:numCache>
                <c:formatCode>0.00</c:formatCode>
                <c:ptCount val="27"/>
                <c:pt idx="0">
                  <c:v>0.17416590000000001</c:v>
                </c:pt>
                <c:pt idx="1">
                  <c:v>0</c:v>
                </c:pt>
                <c:pt idx="2">
                  <c:v>0.1312807</c:v>
                </c:pt>
                <c:pt idx="3">
                  <c:v>0.122125</c:v>
                </c:pt>
                <c:pt idx="4">
                  <c:v>0.13055240000000001</c:v>
                </c:pt>
                <c:pt idx="5">
                  <c:v>0.1263109</c:v>
                </c:pt>
                <c:pt idx="6">
                  <c:v>0.14156340000000001</c:v>
                </c:pt>
                <c:pt idx="7">
                  <c:v>0.18016570000000001</c:v>
                </c:pt>
                <c:pt idx="8">
                  <c:v>0.1181745</c:v>
                </c:pt>
                <c:pt idx="9">
                  <c:v>0.15364040000000001</c:v>
                </c:pt>
                <c:pt idx="10">
                  <c:v>8.9587299999999995E-2</c:v>
                </c:pt>
                <c:pt idx="11">
                  <c:v>0.16017609999999999</c:v>
                </c:pt>
                <c:pt idx="12">
                  <c:v>0.21789049999999999</c:v>
                </c:pt>
                <c:pt idx="13">
                  <c:v>0.18364030000000001</c:v>
                </c:pt>
                <c:pt idx="14">
                  <c:v>0.15922339999999999</c:v>
                </c:pt>
                <c:pt idx="15">
                  <c:v>0.1167808</c:v>
                </c:pt>
                <c:pt idx="16">
                  <c:v>0.1675536</c:v>
                </c:pt>
                <c:pt idx="17">
                  <c:v>0.17956539999999999</c:v>
                </c:pt>
                <c:pt idx="18">
                  <c:v>0.12610389999999999</c:v>
                </c:pt>
                <c:pt idx="19">
                  <c:v>0.2269544</c:v>
                </c:pt>
                <c:pt idx="20">
                  <c:v>0.2020132</c:v>
                </c:pt>
                <c:pt idx="21">
                  <c:v>0.18782380000000001</c:v>
                </c:pt>
                <c:pt idx="22">
                  <c:v>0.1853706</c:v>
                </c:pt>
                <c:pt idx="23">
                  <c:v>0.22789239999999999</c:v>
                </c:pt>
                <c:pt idx="24">
                  <c:v>0.2116442</c:v>
                </c:pt>
                <c:pt idx="25">
                  <c:v>0.23837810000000001</c:v>
                </c:pt>
                <c:pt idx="26">
                  <c:v>0.21174860000000001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FD-4F65-A427-65BBE3726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5392"/>
        <c:axId val="699710096"/>
      </c:scatterChart>
      <c:valAx>
        <c:axId val="69970539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0096"/>
        <c:crosses val="autoZero"/>
        <c:crossBetween val="midCat"/>
        <c:majorUnit val="3"/>
        <c:minorUnit val="1"/>
      </c:valAx>
      <c:valAx>
        <c:axId val="69971009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539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Vink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juv'!$E$60:$AE$60</c:f>
              <c:numCache>
                <c:formatCode>0.00</c:formatCode>
                <c:ptCount val="27"/>
                <c:pt idx="3">
                  <c:v>0.29306749999999998</c:v>
                </c:pt>
                <c:pt idx="6">
                  <c:v>0.27837529999999999</c:v>
                </c:pt>
                <c:pt idx="7">
                  <c:v>0.26877709999999999</c:v>
                </c:pt>
                <c:pt idx="8">
                  <c:v>0.41101409999999999</c:v>
                </c:pt>
                <c:pt idx="9">
                  <c:v>0.2725361</c:v>
                </c:pt>
                <c:pt idx="12">
                  <c:v>0.18062510000000001</c:v>
                </c:pt>
                <c:pt idx="13">
                  <c:v>0.14572170000000001</c:v>
                </c:pt>
                <c:pt idx="14">
                  <c:v>0.204732</c:v>
                </c:pt>
                <c:pt idx="15">
                  <c:v>0.46028770000000002</c:v>
                </c:pt>
                <c:pt idx="16">
                  <c:v>0.36971670000000001</c:v>
                </c:pt>
                <c:pt idx="17">
                  <c:v>0.19046750000000001</c:v>
                </c:pt>
                <c:pt idx="18">
                  <c:v>0.55658850000000004</c:v>
                </c:pt>
                <c:pt idx="19">
                  <c:v>0.54242179999999995</c:v>
                </c:pt>
                <c:pt idx="20">
                  <c:v>0.36464150000000001</c:v>
                </c:pt>
                <c:pt idx="21">
                  <c:v>0.10340539999999999</c:v>
                </c:pt>
                <c:pt idx="22">
                  <c:v>0.16034380000000001</c:v>
                </c:pt>
                <c:pt idx="25">
                  <c:v>0.19107360000000001</c:v>
                </c:pt>
                <c:pt idx="26">
                  <c:v>0.28506359999999997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C0-4CFA-B830-4CBF4E4410F7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juv'!$E$61:$AE$61</c:f>
              <c:numCache>
                <c:formatCode>0.00</c:formatCode>
                <c:ptCount val="27"/>
                <c:pt idx="3">
                  <c:v>2.6878099999999999E-2</c:v>
                </c:pt>
                <c:pt idx="6">
                  <c:v>5.2338299999999997E-2</c:v>
                </c:pt>
                <c:pt idx="7">
                  <c:v>2.6042099999999999E-2</c:v>
                </c:pt>
                <c:pt idx="8">
                  <c:v>6.9147399999999998E-2</c:v>
                </c:pt>
                <c:pt idx="9">
                  <c:v>5.3124699999999997E-2</c:v>
                </c:pt>
                <c:pt idx="12">
                  <c:v>2.0097E-2</c:v>
                </c:pt>
                <c:pt idx="13">
                  <c:v>1.6752300000000001E-2</c:v>
                </c:pt>
                <c:pt idx="14">
                  <c:v>2.23755E-2</c:v>
                </c:pt>
                <c:pt idx="15">
                  <c:v>6.6615900000000006E-2</c:v>
                </c:pt>
                <c:pt idx="16">
                  <c:v>8.6615700000000004E-2</c:v>
                </c:pt>
                <c:pt idx="17">
                  <c:v>3.94749E-2</c:v>
                </c:pt>
                <c:pt idx="18">
                  <c:v>0.13965839999999999</c:v>
                </c:pt>
                <c:pt idx="19">
                  <c:v>0.11672109999999999</c:v>
                </c:pt>
                <c:pt idx="20">
                  <c:v>0.1200272</c:v>
                </c:pt>
                <c:pt idx="21">
                  <c:v>1.2792100000000001E-2</c:v>
                </c:pt>
                <c:pt idx="22">
                  <c:v>3.4439900000000002E-2</c:v>
                </c:pt>
                <c:pt idx="25">
                  <c:v>5.8943000000000002E-2</c:v>
                </c:pt>
                <c:pt idx="26">
                  <c:v>8.1037399999999996E-2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C0-4CFA-B830-4CBF4E4410F7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juv'!$E$62:$AE$62</c:f>
              <c:numCache>
                <c:formatCode>0.00</c:formatCode>
                <c:ptCount val="27"/>
                <c:pt idx="3">
                  <c:v>0.86153930000000001</c:v>
                </c:pt>
                <c:pt idx="6">
                  <c:v>0.72932490000000005</c:v>
                </c:pt>
                <c:pt idx="7">
                  <c:v>0.8347928</c:v>
                </c:pt>
                <c:pt idx="8">
                  <c:v>0.86764680000000005</c:v>
                </c:pt>
                <c:pt idx="9">
                  <c:v>0.71441790000000005</c:v>
                </c:pt>
                <c:pt idx="12">
                  <c:v>0.70321330000000004</c:v>
                </c:pt>
                <c:pt idx="13">
                  <c:v>0.63069759999999997</c:v>
                </c:pt>
                <c:pt idx="14">
                  <c:v>0.74330189999999996</c:v>
                </c:pt>
                <c:pt idx="15">
                  <c:v>0.91064239999999996</c:v>
                </c:pt>
                <c:pt idx="16">
                  <c:v>0.78394589999999997</c:v>
                </c:pt>
                <c:pt idx="17">
                  <c:v>0.57392019999999999</c:v>
                </c:pt>
                <c:pt idx="18">
                  <c:v>0.90659789999999996</c:v>
                </c:pt>
                <c:pt idx="19">
                  <c:v>0.91404419999999997</c:v>
                </c:pt>
                <c:pt idx="20">
                  <c:v>0.70715850000000002</c:v>
                </c:pt>
                <c:pt idx="21">
                  <c:v>0.50654030000000005</c:v>
                </c:pt>
                <c:pt idx="22">
                  <c:v>0.50553669999999995</c:v>
                </c:pt>
                <c:pt idx="25">
                  <c:v>0.47111579999999997</c:v>
                </c:pt>
                <c:pt idx="26">
                  <c:v>0.64322100000000004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C0-4CFA-B830-4CBF4E44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30048"/>
        <c:axId val="699826520"/>
      </c:scatterChart>
      <c:valAx>
        <c:axId val="69983004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6520"/>
        <c:crosses val="autoZero"/>
        <c:crossBetween val="midCat"/>
        <c:majorUnit val="3"/>
        <c:minorUnit val="1"/>
      </c:valAx>
      <c:valAx>
        <c:axId val="69982652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3004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Rietgors</a:t>
            </a:r>
            <a:r>
              <a:rPr lang="nl-NL"/>
              <a:t>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CDD-4D1F-96E7-C50AE4015F2B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CDD-4D1F-96E7-C50AE4015F2B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reproductie!$E$63:$AF$63</c:f>
              <c:numCache>
                <c:formatCode>0.00</c:formatCode>
                <c:ptCount val="28"/>
                <c:pt idx="0">
                  <c:v>1.3798624142317599</c:v>
                </c:pt>
                <c:pt idx="1">
                  <c:v>1.54545041127172</c:v>
                </c:pt>
                <c:pt idx="2">
                  <c:v>0.84454246799314703</c:v>
                </c:pt>
                <c:pt idx="3">
                  <c:v>0.68105010769943797</c:v>
                </c:pt>
                <c:pt idx="4">
                  <c:v>0.81059454334645598</c:v>
                </c:pt>
                <c:pt idx="5">
                  <c:v>1.2951371495338899</c:v>
                </c:pt>
                <c:pt idx="6">
                  <c:v>0.68919009583458801</c:v>
                </c:pt>
                <c:pt idx="7">
                  <c:v>0.892954833520758</c:v>
                </c:pt>
                <c:pt idx="8">
                  <c:v>1.12703447226844</c:v>
                </c:pt>
                <c:pt idx="9">
                  <c:v>1.1082913101899201</c:v>
                </c:pt>
                <c:pt idx="10">
                  <c:v>1.1021141824926</c:v>
                </c:pt>
                <c:pt idx="11">
                  <c:v>0.88077623412431905</c:v>
                </c:pt>
                <c:pt idx="12">
                  <c:v>0.73643005036409603</c:v>
                </c:pt>
                <c:pt idx="13">
                  <c:v>0.87897198537287902</c:v>
                </c:pt>
                <c:pt idx="14">
                  <c:v>0.88271073681912005</c:v>
                </c:pt>
                <c:pt idx="15">
                  <c:v>1.2447738314862999</c:v>
                </c:pt>
                <c:pt idx="16">
                  <c:v>1.0583939757510901</c:v>
                </c:pt>
                <c:pt idx="17">
                  <c:v>1.0372343601824301</c:v>
                </c:pt>
                <c:pt idx="18">
                  <c:v>1.5527278104833999</c:v>
                </c:pt>
                <c:pt idx="19">
                  <c:v>1.6410689128543801</c:v>
                </c:pt>
                <c:pt idx="20">
                  <c:v>1.4165711039468301</c:v>
                </c:pt>
                <c:pt idx="21">
                  <c:v>1.03399340641312</c:v>
                </c:pt>
                <c:pt idx="22">
                  <c:v>1.5008117665577101</c:v>
                </c:pt>
                <c:pt idx="23">
                  <c:v>2.0118093659312399</c:v>
                </c:pt>
                <c:pt idx="24">
                  <c:v>1.6480993235282799</c:v>
                </c:pt>
                <c:pt idx="25">
                  <c:v>1.51419042364176</c:v>
                </c:pt>
                <c:pt idx="26">
                  <c:v>0.85753171314295096</c:v>
                </c:pt>
                <c:pt idx="27">
                  <c:v>1.0625333572753499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DD-4D1F-96E7-C50AE4015F2B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reproductie!$E$64:$AF$64</c:f>
              <c:numCache>
                <c:formatCode>0.00</c:formatCode>
                <c:ptCount val="28"/>
                <c:pt idx="0">
                  <c:v>0.83068443807930903</c:v>
                </c:pt>
                <c:pt idx="1">
                  <c:v>1.04448875014694</c:v>
                </c:pt>
                <c:pt idx="2">
                  <c:v>0.59628340058353402</c:v>
                </c:pt>
                <c:pt idx="3">
                  <c:v>0.48667892153650899</c:v>
                </c:pt>
                <c:pt idx="4">
                  <c:v>0.578933680675494</c:v>
                </c:pt>
                <c:pt idx="5">
                  <c:v>0.98264930620159296</c:v>
                </c:pt>
                <c:pt idx="6">
                  <c:v>0.500761816153798</c:v>
                </c:pt>
                <c:pt idx="7">
                  <c:v>0.64699702001728399</c:v>
                </c:pt>
                <c:pt idx="8">
                  <c:v>0.84735994068856701</c:v>
                </c:pt>
                <c:pt idx="9">
                  <c:v>0.85662793347751898</c:v>
                </c:pt>
                <c:pt idx="10">
                  <c:v>0.86058951554614505</c:v>
                </c:pt>
                <c:pt idx="11">
                  <c:v>0.69108677374496996</c:v>
                </c:pt>
                <c:pt idx="12">
                  <c:v>0.54982474513055002</c:v>
                </c:pt>
                <c:pt idx="13">
                  <c:v>0.62961624608629596</c:v>
                </c:pt>
                <c:pt idx="14">
                  <c:v>0.65798203950184597</c:v>
                </c:pt>
                <c:pt idx="15">
                  <c:v>0.94353815431492205</c:v>
                </c:pt>
                <c:pt idx="16">
                  <c:v>0.78591093057894401</c:v>
                </c:pt>
                <c:pt idx="17">
                  <c:v>0.78823340220438698</c:v>
                </c:pt>
                <c:pt idx="18">
                  <c:v>1.17287170839252</c:v>
                </c:pt>
                <c:pt idx="19">
                  <c:v>1.21466160847238</c:v>
                </c:pt>
                <c:pt idx="20">
                  <c:v>1.04625755310386</c:v>
                </c:pt>
                <c:pt idx="21">
                  <c:v>0.78480340938077497</c:v>
                </c:pt>
                <c:pt idx="22">
                  <c:v>1.1147368518038401</c:v>
                </c:pt>
                <c:pt idx="23">
                  <c:v>1.5354140221549299</c:v>
                </c:pt>
                <c:pt idx="24">
                  <c:v>1.2425526573471899</c:v>
                </c:pt>
                <c:pt idx="25">
                  <c:v>1.15108284610886</c:v>
                </c:pt>
                <c:pt idx="26">
                  <c:v>0.62643720621914301</c:v>
                </c:pt>
                <c:pt idx="27">
                  <c:v>0.78604558510549605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DD-4D1F-96E7-C50AE4015F2B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reproductie!$E$65:$AF$65</c:f>
              <c:numCache>
                <c:formatCode>0.00</c:formatCode>
                <c:ptCount val="28"/>
                <c:pt idx="0">
                  <c:v>2.3453491974129599</c:v>
                </c:pt>
                <c:pt idx="1">
                  <c:v>2.3074294019680899</c:v>
                </c:pt>
                <c:pt idx="2">
                  <c:v>1.1987437423812299</c:v>
                </c:pt>
                <c:pt idx="3">
                  <c:v>0.95295890696260099</c:v>
                </c:pt>
                <c:pt idx="4">
                  <c:v>1.1365844513850101</c:v>
                </c:pt>
                <c:pt idx="5">
                  <c:v>1.7118172902619</c:v>
                </c:pt>
                <c:pt idx="6">
                  <c:v>0.94674689622864205</c:v>
                </c:pt>
                <c:pt idx="7">
                  <c:v>1.2329270463612501</c:v>
                </c:pt>
                <c:pt idx="8">
                  <c:v>1.50103611096485</c:v>
                </c:pt>
                <c:pt idx="9">
                  <c:v>1.43536040796856</c:v>
                </c:pt>
                <c:pt idx="10">
                  <c:v>1.41255358613199</c:v>
                </c:pt>
                <c:pt idx="11">
                  <c:v>1.1222496408571401</c:v>
                </c:pt>
                <c:pt idx="12">
                  <c:v>0.98429832917194304</c:v>
                </c:pt>
                <c:pt idx="13">
                  <c:v>1.22572425287368</c:v>
                </c:pt>
                <c:pt idx="14">
                  <c:v>1.18303485626214</c:v>
                </c:pt>
                <c:pt idx="15">
                  <c:v>1.64521933188322</c:v>
                </c:pt>
                <c:pt idx="16">
                  <c:v>1.4268992775217</c:v>
                </c:pt>
                <c:pt idx="17">
                  <c:v>1.3655728299804399</c:v>
                </c:pt>
                <c:pt idx="18">
                  <c:v>2.0629420162126402</c:v>
                </c:pt>
                <c:pt idx="19">
                  <c:v>2.2281272366762002</c:v>
                </c:pt>
                <c:pt idx="20">
                  <c:v>1.92534656187207</c:v>
                </c:pt>
                <c:pt idx="21">
                  <c:v>1.36333777977356</c:v>
                </c:pt>
                <c:pt idx="22">
                  <c:v>2.0289110251153399</c:v>
                </c:pt>
                <c:pt idx="23">
                  <c:v>2.6485941154367998</c:v>
                </c:pt>
                <c:pt idx="24">
                  <c:v>2.19497849571807</c:v>
                </c:pt>
                <c:pt idx="25">
                  <c:v>1.9975804919596201</c:v>
                </c:pt>
                <c:pt idx="26">
                  <c:v>1.17296978232674</c:v>
                </c:pt>
                <c:pt idx="27">
                  <c:v>1.4378053793998899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DD-4D1F-96E7-C50AE4015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43768"/>
        <c:axId val="699845336"/>
      </c:scatterChart>
      <c:valAx>
        <c:axId val="69984376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5336"/>
        <c:crosses val="autoZero"/>
        <c:crossBetween val="midCat"/>
        <c:majorUnit val="3"/>
        <c:minorUnit val="1"/>
      </c:valAx>
      <c:valAx>
        <c:axId val="699845336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376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Rietgors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18B-4871-8917-BE6AB8F3FA44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18B-4871-8917-BE6AB8F3FA44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ad'!$E$63:$AE$63</c:f>
              <c:numCache>
                <c:formatCode>0.00</c:formatCode>
                <c:ptCount val="27"/>
                <c:pt idx="0">
                  <c:v>0.41538249999999999</c:v>
                </c:pt>
                <c:pt idx="1">
                  <c:v>0.45040370000000002</c:v>
                </c:pt>
                <c:pt idx="2">
                  <c:v>0.38655889999999998</c:v>
                </c:pt>
                <c:pt idx="3">
                  <c:v>0.35883789999999999</c:v>
                </c:pt>
                <c:pt idx="4">
                  <c:v>0.47441240000000001</c:v>
                </c:pt>
                <c:pt idx="5">
                  <c:v>0.36263299999999998</c:v>
                </c:pt>
                <c:pt idx="6">
                  <c:v>0.49143730000000002</c:v>
                </c:pt>
                <c:pt idx="7">
                  <c:v>0.5089399</c:v>
                </c:pt>
                <c:pt idx="8">
                  <c:v>0.47854190000000002</c:v>
                </c:pt>
                <c:pt idx="9">
                  <c:v>0.37447249999999999</c:v>
                </c:pt>
                <c:pt idx="10">
                  <c:v>0.46843750000000001</c:v>
                </c:pt>
                <c:pt idx="11">
                  <c:v>0.38301269999999998</c:v>
                </c:pt>
                <c:pt idx="12">
                  <c:v>0.48429840000000002</c:v>
                </c:pt>
                <c:pt idx="13">
                  <c:v>0.47786499999999998</c:v>
                </c:pt>
                <c:pt idx="14">
                  <c:v>0.36278670000000002</c:v>
                </c:pt>
                <c:pt idx="15">
                  <c:v>0.33379429999999999</c:v>
                </c:pt>
                <c:pt idx="16">
                  <c:v>0.48175390000000001</c:v>
                </c:pt>
                <c:pt idx="17">
                  <c:v>0.35618660000000002</c:v>
                </c:pt>
                <c:pt idx="18">
                  <c:v>0.3390108</c:v>
                </c:pt>
                <c:pt idx="19">
                  <c:v>0.39659119999999998</c:v>
                </c:pt>
                <c:pt idx="20">
                  <c:v>0.46364519999999998</c:v>
                </c:pt>
                <c:pt idx="21">
                  <c:v>0.40224670000000001</c:v>
                </c:pt>
                <c:pt idx="22">
                  <c:v>0.54334859999999996</c:v>
                </c:pt>
                <c:pt idx="23">
                  <c:v>0.44567370000000001</c:v>
                </c:pt>
                <c:pt idx="24">
                  <c:v>0.37471149999999998</c:v>
                </c:pt>
                <c:pt idx="25">
                  <c:v>0.2975293</c:v>
                </c:pt>
                <c:pt idx="26">
                  <c:v>0.53440980000000005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8B-4871-8917-BE6AB8F3FA4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ad'!$E$64:$AE$64</c:f>
              <c:numCache>
                <c:formatCode>0.00</c:formatCode>
                <c:ptCount val="27"/>
                <c:pt idx="0">
                  <c:v>0.1606542</c:v>
                </c:pt>
                <c:pt idx="1">
                  <c:v>0.26765870000000003</c:v>
                </c:pt>
                <c:pt idx="2">
                  <c:v>0.2493716</c:v>
                </c:pt>
                <c:pt idx="3">
                  <c:v>0.2425657</c:v>
                </c:pt>
                <c:pt idx="4">
                  <c:v>0.33541270000000001</c:v>
                </c:pt>
                <c:pt idx="5">
                  <c:v>0.26362570000000002</c:v>
                </c:pt>
                <c:pt idx="6">
                  <c:v>0.36369489999999999</c:v>
                </c:pt>
                <c:pt idx="7">
                  <c:v>0.37720860000000001</c:v>
                </c:pt>
                <c:pt idx="8">
                  <c:v>0.35755670000000001</c:v>
                </c:pt>
                <c:pt idx="9">
                  <c:v>0.28331099999999998</c:v>
                </c:pt>
                <c:pt idx="10">
                  <c:v>0.36502459999999998</c:v>
                </c:pt>
                <c:pt idx="11">
                  <c:v>0.30057590000000001</c:v>
                </c:pt>
                <c:pt idx="12">
                  <c:v>0.37457259999999998</c:v>
                </c:pt>
                <c:pt idx="13">
                  <c:v>0.3508308</c:v>
                </c:pt>
                <c:pt idx="14">
                  <c:v>0.26031609999999999</c:v>
                </c:pt>
                <c:pt idx="15">
                  <c:v>0.23984800000000001</c:v>
                </c:pt>
                <c:pt idx="16">
                  <c:v>0.35079529999999998</c:v>
                </c:pt>
                <c:pt idx="17">
                  <c:v>0.26179789999999997</c:v>
                </c:pt>
                <c:pt idx="18">
                  <c:v>0.2400342</c:v>
                </c:pt>
                <c:pt idx="19">
                  <c:v>0.2795049</c:v>
                </c:pt>
                <c:pt idx="20">
                  <c:v>0.33690170000000003</c:v>
                </c:pt>
                <c:pt idx="21">
                  <c:v>0.30016500000000002</c:v>
                </c:pt>
                <c:pt idx="22">
                  <c:v>0.39824579999999998</c:v>
                </c:pt>
                <c:pt idx="23">
                  <c:v>0.32736409999999999</c:v>
                </c:pt>
                <c:pt idx="24">
                  <c:v>0.27064379999999999</c:v>
                </c:pt>
                <c:pt idx="25">
                  <c:v>0.21034430000000001</c:v>
                </c:pt>
                <c:pt idx="26">
                  <c:v>0.38233739999999999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8B-4871-8917-BE6AB8F3FA4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ad'!$E$65:$AE$65</c:f>
              <c:numCache>
                <c:formatCode>0.00</c:formatCode>
                <c:ptCount val="27"/>
                <c:pt idx="0">
                  <c:v>0.72509009999999996</c:v>
                </c:pt>
                <c:pt idx="1">
                  <c:v>0.6475881</c:v>
                </c:pt>
                <c:pt idx="2">
                  <c:v>0.54447380000000001</c:v>
                </c:pt>
                <c:pt idx="3">
                  <c:v>0.49446059999999997</c:v>
                </c:pt>
                <c:pt idx="4">
                  <c:v>0.61749390000000004</c:v>
                </c:pt>
                <c:pt idx="5">
                  <c:v>0.4748463</c:v>
                </c:pt>
                <c:pt idx="6">
                  <c:v>0.62030779999999996</c:v>
                </c:pt>
                <c:pt idx="7">
                  <c:v>0.63944140000000005</c:v>
                </c:pt>
                <c:pt idx="8">
                  <c:v>0.60209789999999996</c:v>
                </c:pt>
                <c:pt idx="9">
                  <c:v>0.47550540000000002</c:v>
                </c:pt>
                <c:pt idx="10">
                  <c:v>0.57463450000000005</c:v>
                </c:pt>
                <c:pt idx="11">
                  <c:v>0.47277609999999998</c:v>
                </c:pt>
                <c:pt idx="12">
                  <c:v>0.59555930000000001</c:v>
                </c:pt>
                <c:pt idx="13">
                  <c:v>0.60782849999999999</c:v>
                </c:pt>
                <c:pt idx="14">
                  <c:v>0.4794486</c:v>
                </c:pt>
                <c:pt idx="15">
                  <c:v>0.44308910000000001</c:v>
                </c:pt>
                <c:pt idx="16">
                  <c:v>0.61526820000000004</c:v>
                </c:pt>
                <c:pt idx="17">
                  <c:v>0.46325040000000001</c:v>
                </c:pt>
                <c:pt idx="18">
                  <c:v>0.45439740000000001</c:v>
                </c:pt>
                <c:pt idx="19">
                  <c:v>0.52685930000000003</c:v>
                </c:pt>
                <c:pt idx="20">
                  <c:v>0.59526619999999997</c:v>
                </c:pt>
                <c:pt idx="21">
                  <c:v>0.51356840000000004</c:v>
                </c:pt>
                <c:pt idx="22">
                  <c:v>0.68144939999999998</c:v>
                </c:pt>
                <c:pt idx="23">
                  <c:v>0.57047720000000002</c:v>
                </c:pt>
                <c:pt idx="24">
                  <c:v>0.49181209999999997</c:v>
                </c:pt>
                <c:pt idx="25">
                  <c:v>0.40243459999999998</c:v>
                </c:pt>
                <c:pt idx="26">
                  <c:v>0.68034399999999995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8B-4871-8917-BE6AB8F3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42984"/>
        <c:axId val="699844160"/>
      </c:scatterChart>
      <c:valAx>
        <c:axId val="69984298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4160"/>
        <c:crosses val="autoZero"/>
        <c:crossBetween val="midCat"/>
        <c:majorUnit val="3"/>
        <c:minorUnit val="1"/>
      </c:valAx>
      <c:valAx>
        <c:axId val="69984416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298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Rietgors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44A-4A06-929E-373EF2FEA6E2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juv'!$E$63:$AE$63</c:f>
              <c:numCache>
                <c:formatCode>0.00</c:formatCode>
                <c:ptCount val="27"/>
                <c:pt idx="0">
                  <c:v>8.11751E-2</c:v>
                </c:pt>
                <c:pt idx="1">
                  <c:v>0</c:v>
                </c:pt>
                <c:pt idx="3">
                  <c:v>8.3496399999999998E-2</c:v>
                </c:pt>
                <c:pt idx="4">
                  <c:v>6.9148600000000005E-2</c:v>
                </c:pt>
                <c:pt idx="6">
                  <c:v>8.85523E-2</c:v>
                </c:pt>
                <c:pt idx="7">
                  <c:v>9.8711300000000002E-2</c:v>
                </c:pt>
                <c:pt idx="8">
                  <c:v>0.1183685</c:v>
                </c:pt>
                <c:pt idx="9">
                  <c:v>0.1157309</c:v>
                </c:pt>
                <c:pt idx="10">
                  <c:v>0.1008037</c:v>
                </c:pt>
                <c:pt idx="11">
                  <c:v>9.1959700000000005E-2</c:v>
                </c:pt>
                <c:pt idx="13">
                  <c:v>7.2788900000000004E-2</c:v>
                </c:pt>
                <c:pt idx="14">
                  <c:v>0.1116727</c:v>
                </c:pt>
                <c:pt idx="15">
                  <c:v>9.1525200000000001E-2</c:v>
                </c:pt>
                <c:pt idx="16">
                  <c:v>0.13344449999999999</c:v>
                </c:pt>
                <c:pt idx="17">
                  <c:v>6.9918599999999997E-2</c:v>
                </c:pt>
                <c:pt idx="18">
                  <c:v>5.5599999999999997E-2</c:v>
                </c:pt>
                <c:pt idx="19">
                  <c:v>0.12541450000000001</c:v>
                </c:pt>
                <c:pt idx="20">
                  <c:v>8.9342199999999997E-2</c:v>
                </c:pt>
                <c:pt idx="21">
                  <c:v>5.7941699999999999E-2</c:v>
                </c:pt>
                <c:pt idx="22">
                  <c:v>0.1350412</c:v>
                </c:pt>
                <c:pt idx="23">
                  <c:v>8.7392800000000007E-2</c:v>
                </c:pt>
                <c:pt idx="24">
                  <c:v>7.1349499999999996E-2</c:v>
                </c:pt>
                <c:pt idx="25">
                  <c:v>8.1448300000000001E-2</c:v>
                </c:pt>
                <c:pt idx="26">
                  <c:v>9.5739000000000005E-2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4A-4A06-929E-373EF2FEA6E2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juv'!$E$64:$AE$64</c:f>
              <c:numCache>
                <c:formatCode>0.00</c:formatCode>
                <c:ptCount val="27"/>
                <c:pt idx="0">
                  <c:v>3.5493200000000003E-2</c:v>
                </c:pt>
                <c:pt idx="1">
                  <c:v>0</c:v>
                </c:pt>
                <c:pt idx="3">
                  <c:v>4.2496899999999997E-2</c:v>
                </c:pt>
                <c:pt idx="4">
                  <c:v>3.3907199999999998E-2</c:v>
                </c:pt>
                <c:pt idx="6">
                  <c:v>4.6710099999999997E-2</c:v>
                </c:pt>
                <c:pt idx="7">
                  <c:v>5.48779E-2</c:v>
                </c:pt>
                <c:pt idx="8">
                  <c:v>7.3669899999999996E-2</c:v>
                </c:pt>
                <c:pt idx="9">
                  <c:v>7.3685200000000006E-2</c:v>
                </c:pt>
                <c:pt idx="10">
                  <c:v>6.5849099999999994E-2</c:v>
                </c:pt>
                <c:pt idx="11">
                  <c:v>5.7967400000000002E-2</c:v>
                </c:pt>
                <c:pt idx="13">
                  <c:v>3.1999199999999998E-2</c:v>
                </c:pt>
                <c:pt idx="14">
                  <c:v>6.3229999999999995E-2</c:v>
                </c:pt>
                <c:pt idx="15">
                  <c:v>5.5541300000000002E-2</c:v>
                </c:pt>
                <c:pt idx="16">
                  <c:v>8.1948099999999996E-2</c:v>
                </c:pt>
                <c:pt idx="17">
                  <c:v>3.7887799999999999E-2</c:v>
                </c:pt>
                <c:pt idx="18">
                  <c:v>3.01447E-2</c:v>
                </c:pt>
                <c:pt idx="19">
                  <c:v>8.0441600000000002E-2</c:v>
                </c:pt>
                <c:pt idx="20">
                  <c:v>5.1776799999999998E-2</c:v>
                </c:pt>
                <c:pt idx="21">
                  <c:v>3.0583200000000001E-2</c:v>
                </c:pt>
                <c:pt idx="22">
                  <c:v>8.3964399999999995E-2</c:v>
                </c:pt>
                <c:pt idx="23">
                  <c:v>5.4337499999999997E-2</c:v>
                </c:pt>
                <c:pt idx="24">
                  <c:v>4.0466599999999998E-2</c:v>
                </c:pt>
                <c:pt idx="25">
                  <c:v>4.9335299999999999E-2</c:v>
                </c:pt>
                <c:pt idx="26">
                  <c:v>4.6528899999999998E-2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4A-4A06-929E-373EF2FEA6E2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juv'!$E$65:$AE$65</c:f>
              <c:numCache>
                <c:formatCode>0.00</c:formatCode>
                <c:ptCount val="27"/>
                <c:pt idx="0">
                  <c:v>0.17498549999999999</c:v>
                </c:pt>
                <c:pt idx="1">
                  <c:v>0</c:v>
                </c:pt>
                <c:pt idx="3">
                  <c:v>0.15754280000000001</c:v>
                </c:pt>
                <c:pt idx="4">
                  <c:v>0.13586690000000001</c:v>
                </c:pt>
                <c:pt idx="6">
                  <c:v>0.16152530000000001</c:v>
                </c:pt>
                <c:pt idx="7">
                  <c:v>0.1712138</c:v>
                </c:pt>
                <c:pt idx="8">
                  <c:v>0.18477789999999999</c:v>
                </c:pt>
                <c:pt idx="9">
                  <c:v>0.17717930000000001</c:v>
                </c:pt>
                <c:pt idx="10">
                  <c:v>0.15130779999999999</c:v>
                </c:pt>
                <c:pt idx="11">
                  <c:v>0.14286219999999999</c:v>
                </c:pt>
                <c:pt idx="13">
                  <c:v>0.1571332</c:v>
                </c:pt>
                <c:pt idx="14">
                  <c:v>0.18971289999999999</c:v>
                </c:pt>
                <c:pt idx="15">
                  <c:v>0.14718899999999999</c:v>
                </c:pt>
                <c:pt idx="16">
                  <c:v>0.20990259999999999</c:v>
                </c:pt>
                <c:pt idx="17">
                  <c:v>0.12549660000000001</c:v>
                </c:pt>
                <c:pt idx="18">
                  <c:v>0.10032729999999999</c:v>
                </c:pt>
                <c:pt idx="19">
                  <c:v>0.19032660000000001</c:v>
                </c:pt>
                <c:pt idx="20">
                  <c:v>0.14985499999999999</c:v>
                </c:pt>
                <c:pt idx="21">
                  <c:v>0.1070709</c:v>
                </c:pt>
                <c:pt idx="22">
                  <c:v>0.21006369999999999</c:v>
                </c:pt>
                <c:pt idx="23">
                  <c:v>0.13763020000000001</c:v>
                </c:pt>
                <c:pt idx="24">
                  <c:v>0.12278509999999999</c:v>
                </c:pt>
                <c:pt idx="25">
                  <c:v>0.1315711</c:v>
                </c:pt>
                <c:pt idx="26">
                  <c:v>0.1867982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4A-4A06-929E-373EF2FEA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49648"/>
        <c:axId val="699849256"/>
      </c:scatterChart>
      <c:valAx>
        <c:axId val="69984964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9256"/>
        <c:crosses val="autoZero"/>
        <c:crossBetween val="midCat"/>
        <c:majorUnit val="3"/>
        <c:minorUnit val="1"/>
      </c:valAx>
      <c:valAx>
        <c:axId val="69984925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9648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Rietzanger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18581364829396327"/>
          <c:y val="9.4877685743827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4166666666667"/>
          <c:y val="6.8182386292622507E-2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noFill/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12-46D6-A826-033B2D7D19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12-46D6-A826-033B2D7D19C9}"/>
              </c:ext>
            </c:extLst>
          </c:dPt>
          <c:xVal>
            <c:numRef>
              <c:f>'overleving ad'!#REF!</c:f>
            </c:numRef>
          </c:xVal>
          <c:yVal>
            <c:numRef>
              <c:f>'overleving ad'!$E$24:$AE$24</c:f>
              <c:numCache>
                <c:formatCode>0.00</c:formatCode>
                <c:ptCount val="27"/>
                <c:pt idx="0">
                  <c:v>8.4952600000000003E-2</c:v>
                </c:pt>
                <c:pt idx="1">
                  <c:v>0.1471112</c:v>
                </c:pt>
                <c:pt idx="2">
                  <c:v>0.31155040000000001</c:v>
                </c:pt>
                <c:pt idx="3">
                  <c:v>0.2103468</c:v>
                </c:pt>
                <c:pt idx="4">
                  <c:v>0.39578780000000002</c:v>
                </c:pt>
                <c:pt idx="5">
                  <c:v>0.46863080000000001</c:v>
                </c:pt>
                <c:pt idx="6">
                  <c:v>0.30667050000000001</c:v>
                </c:pt>
                <c:pt idx="7">
                  <c:v>0.339258</c:v>
                </c:pt>
                <c:pt idx="8">
                  <c:v>0.27557690000000001</c:v>
                </c:pt>
                <c:pt idx="9">
                  <c:v>0.37145260000000002</c:v>
                </c:pt>
                <c:pt idx="10">
                  <c:v>0.23797940000000001</c:v>
                </c:pt>
                <c:pt idx="11">
                  <c:v>0.45768019999999998</c:v>
                </c:pt>
                <c:pt idx="12">
                  <c:v>0.3005158</c:v>
                </c:pt>
                <c:pt idx="13">
                  <c:v>0.3502613</c:v>
                </c:pt>
                <c:pt idx="14">
                  <c:v>0.34203450000000002</c:v>
                </c:pt>
                <c:pt idx="15">
                  <c:v>0.39080930000000003</c:v>
                </c:pt>
                <c:pt idx="16">
                  <c:v>0.35888500000000001</c:v>
                </c:pt>
                <c:pt idx="17">
                  <c:v>0.1555581</c:v>
                </c:pt>
                <c:pt idx="18">
                  <c:v>0.3744228</c:v>
                </c:pt>
                <c:pt idx="19">
                  <c:v>0.294628</c:v>
                </c:pt>
                <c:pt idx="20">
                  <c:v>0.30799579999999999</c:v>
                </c:pt>
                <c:pt idx="21">
                  <c:v>0.39815679999999998</c:v>
                </c:pt>
                <c:pt idx="22">
                  <c:v>0.37662990000000002</c:v>
                </c:pt>
                <c:pt idx="23">
                  <c:v>0.22578139999999999</c:v>
                </c:pt>
                <c:pt idx="24">
                  <c:v>0.41330670000000003</c:v>
                </c:pt>
                <c:pt idx="25">
                  <c:v>0.42802679999999999</c:v>
                </c:pt>
                <c:pt idx="26">
                  <c:v>0.3050542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12-46D6-A826-033B2D7D1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99080"/>
        <c:axId val="699790848"/>
      </c:scatterChart>
      <c:valAx>
        <c:axId val="699799080"/>
        <c:scaling>
          <c:orientation val="minMax"/>
          <c:max val="2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nl-NL" sz="800"/>
                  <a:t>Sahel</a:t>
                </a:r>
                <a:r>
                  <a:rPr lang="nl-NL" sz="800" baseline="0"/>
                  <a:t> neerslag (index)</a:t>
                </a:r>
                <a:endParaRPr lang="nl-NL" sz="800"/>
              </a:p>
            </c:rich>
          </c:tx>
          <c:layout>
            <c:manualLayout>
              <c:xMode val="edge"/>
              <c:yMode val="edge"/>
              <c:x val="0.34782283464566927"/>
              <c:y val="0.8959970912726819"/>
            </c:manualLayout>
          </c:layout>
          <c:overlay val="0"/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0848"/>
        <c:crosses val="autoZero"/>
        <c:crossBetween val="midCat"/>
        <c:majorUnit val="1"/>
        <c:minorUnit val="1"/>
      </c:valAx>
      <c:valAx>
        <c:axId val="699790848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9791666666666666E-2"/>
              <c:y val="0.138889456999693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9080"/>
        <c:crossesAt val="-3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alle</a:t>
            </a:r>
            <a:r>
              <a:rPr lang="nl-NL" baseline="0"/>
              <a:t> soorten (26)</a:t>
            </a:r>
            <a:r>
              <a:rPr lang="nl-NL"/>
              <a:t>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reproductie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10-43B7-A890-845C10F570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10-43B7-A890-845C10F57087}"/>
              </c:ext>
            </c:extLst>
          </c:dPt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reproductie!$G$71:$AF$71</c:f>
              <c:numCache>
                <c:formatCode>0.00</c:formatCode>
                <c:ptCount val="26"/>
                <c:pt idx="0">
                  <c:v>1.5976365159275643</c:v>
                </c:pt>
                <c:pt idx="1">
                  <c:v>1.4574388454147846</c:v>
                </c:pt>
                <c:pt idx="2">
                  <c:v>1.8032744154419493</c:v>
                </c:pt>
                <c:pt idx="3">
                  <c:v>1.452080840370767</c:v>
                </c:pt>
                <c:pt idx="4">
                  <c:v>1.7276653814394047</c:v>
                </c:pt>
                <c:pt idx="5">
                  <c:v>1.3446049613651545</c:v>
                </c:pt>
                <c:pt idx="6">
                  <c:v>2.0858158181979185</c:v>
                </c:pt>
                <c:pt idx="7">
                  <c:v>1.9487352533075568</c:v>
                </c:pt>
                <c:pt idx="8">
                  <c:v>2.2508891494742089</c:v>
                </c:pt>
                <c:pt idx="9">
                  <c:v>1.9400804401384222</c:v>
                </c:pt>
                <c:pt idx="10">
                  <c:v>1.3109329942061332</c:v>
                </c:pt>
                <c:pt idx="11">
                  <c:v>1.5828781559743497</c:v>
                </c:pt>
                <c:pt idx="12">
                  <c:v>1.705489361109271</c:v>
                </c:pt>
                <c:pt idx="13">
                  <c:v>2.1182712338695557</c:v>
                </c:pt>
                <c:pt idx="14">
                  <c:v>2.1905364411362553</c:v>
                </c:pt>
                <c:pt idx="15">
                  <c:v>1.8837668871848852</c:v>
                </c:pt>
                <c:pt idx="16">
                  <c:v>2.0821665208645852</c:v>
                </c:pt>
                <c:pt idx="17">
                  <c:v>1.4702189183464747</c:v>
                </c:pt>
                <c:pt idx="18">
                  <c:v>1.8601368726518106</c:v>
                </c:pt>
                <c:pt idx="19">
                  <c:v>1.7230738562832473</c:v>
                </c:pt>
                <c:pt idx="20">
                  <c:v>1.3553004035986667</c:v>
                </c:pt>
                <c:pt idx="21">
                  <c:v>2.3974825393884007</c:v>
                </c:pt>
                <c:pt idx="22">
                  <c:v>1.9217342053952342</c:v>
                </c:pt>
                <c:pt idx="23">
                  <c:v>2.6996086104870414</c:v>
                </c:pt>
                <c:pt idx="24">
                  <c:v>1.5407610781324177</c:v>
                </c:pt>
                <c:pt idx="25">
                  <c:v>1.4484207861530729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10-43B7-A890-845C10F57087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10-43B7-A890-845C10F57087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10-43B7-A890-845C10F5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98296"/>
        <c:axId val="699795552"/>
      </c:scatterChart>
      <c:valAx>
        <c:axId val="69979829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5552"/>
        <c:crosses val="autoZero"/>
        <c:crossBetween val="midCat"/>
        <c:majorUnit val="3"/>
        <c:minorUnit val="1"/>
      </c:valAx>
      <c:valAx>
        <c:axId val="699795552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829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alle soorten (26)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55-4D44-A40F-19A038C26E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55-4D44-A40F-19A038C26E9D}"/>
              </c:ext>
            </c:extLst>
          </c:dPt>
          <c:xVal>
            <c:numRef>
              <c:f>'overleving ad'!$G$2:$AE$2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xVal>
          <c:yVal>
            <c:numRef>
              <c:f>'overleving ad'!$G$71:$AE$71</c:f>
              <c:numCache>
                <c:formatCode>0.00</c:formatCode>
                <c:ptCount val="25"/>
                <c:pt idx="0">
                  <c:v>0.34149925868128</c:v>
                </c:pt>
                <c:pt idx="1">
                  <c:v>0.39510380687744096</c:v>
                </c:pt>
                <c:pt idx="2">
                  <c:v>0.42341135263157892</c:v>
                </c:pt>
                <c:pt idx="3">
                  <c:v>0.39154020999999994</c:v>
                </c:pt>
                <c:pt idx="4">
                  <c:v>0.36242925500000006</c:v>
                </c:pt>
                <c:pt idx="5">
                  <c:v>0.40238936308765039</c:v>
                </c:pt>
                <c:pt idx="6">
                  <c:v>0.38919608908298198</c:v>
                </c:pt>
                <c:pt idx="7">
                  <c:v>0.45915609344868857</c:v>
                </c:pt>
                <c:pt idx="8">
                  <c:v>0.33255115649528449</c:v>
                </c:pt>
                <c:pt idx="9">
                  <c:v>0.37748963409961139</c:v>
                </c:pt>
                <c:pt idx="10">
                  <c:v>0.39356381018592995</c:v>
                </c:pt>
                <c:pt idx="11">
                  <c:v>0.43722590769720004</c:v>
                </c:pt>
                <c:pt idx="12">
                  <c:v>0.33863219896526797</c:v>
                </c:pt>
                <c:pt idx="13">
                  <c:v>0.391610920707959</c:v>
                </c:pt>
                <c:pt idx="14">
                  <c:v>0.42780640178340523</c:v>
                </c:pt>
                <c:pt idx="15">
                  <c:v>0.35159283682468956</c:v>
                </c:pt>
                <c:pt idx="16">
                  <c:v>0.38502763619837804</c:v>
                </c:pt>
                <c:pt idx="17">
                  <c:v>0.41255607994473048</c:v>
                </c:pt>
                <c:pt idx="18">
                  <c:v>0.43164518346923814</c:v>
                </c:pt>
                <c:pt idx="19">
                  <c:v>0.38249843772952385</c:v>
                </c:pt>
                <c:pt idx="20">
                  <c:v>0.46403534499999993</c:v>
                </c:pt>
                <c:pt idx="21">
                  <c:v>0.36668596375369428</c:v>
                </c:pt>
                <c:pt idx="22">
                  <c:v>0.44371329699224998</c:v>
                </c:pt>
                <c:pt idx="23">
                  <c:v>0.44110657499999995</c:v>
                </c:pt>
                <c:pt idx="24">
                  <c:v>0.35660431500000001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55-4D44-A40F-19A038C26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91240"/>
        <c:axId val="699799864"/>
      </c:scatterChart>
      <c:valAx>
        <c:axId val="69979124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9864"/>
        <c:crosses val="autoZero"/>
        <c:crossBetween val="midCat"/>
        <c:majorUnit val="3"/>
        <c:minorUnit val="1"/>
      </c:valAx>
      <c:valAx>
        <c:axId val="699799864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124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alle soorten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FB47-4A61-9F32-CD1B110CD455}"/>
              </c:ext>
            </c:extLst>
          </c:dPt>
          <c:xVal>
            <c:numRef>
              <c:f>'overleving juv'!$G$2:$AE$2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xVal>
          <c:yVal>
            <c:numRef>
              <c:f>'overleving juv'!$G$71:$AF$71</c:f>
              <c:numCache>
                <c:formatCode>0.00</c:formatCode>
                <c:ptCount val="26"/>
                <c:pt idx="0">
                  <c:v>8.7259327272727283E-2</c:v>
                </c:pt>
                <c:pt idx="1">
                  <c:v>0.10415866666666669</c:v>
                </c:pt>
                <c:pt idx="2">
                  <c:v>8.7093290909090904E-2</c:v>
                </c:pt>
                <c:pt idx="3">
                  <c:v>8.5722820000000005E-2</c:v>
                </c:pt>
                <c:pt idx="4">
                  <c:v>0.10028257692307692</c:v>
                </c:pt>
                <c:pt idx="5">
                  <c:v>9.7415591666666676E-2</c:v>
                </c:pt>
                <c:pt idx="6">
                  <c:v>0.12824566666666667</c:v>
                </c:pt>
                <c:pt idx="7">
                  <c:v>0.10271308666666665</c:v>
                </c:pt>
                <c:pt idx="8">
                  <c:v>7.3341372727272744E-2</c:v>
                </c:pt>
                <c:pt idx="9">
                  <c:v>0.10722356153846155</c:v>
                </c:pt>
                <c:pt idx="10">
                  <c:v>0.10054880714285715</c:v>
                </c:pt>
                <c:pt idx="11">
                  <c:v>9.2081911764705884E-2</c:v>
                </c:pt>
                <c:pt idx="12">
                  <c:v>0.10787265</c:v>
                </c:pt>
                <c:pt idx="13">
                  <c:v>0.10505880555555555</c:v>
                </c:pt>
                <c:pt idx="14">
                  <c:v>0.12340499411764705</c:v>
                </c:pt>
                <c:pt idx="15">
                  <c:v>8.8732641176470603E-2</c:v>
                </c:pt>
                <c:pt idx="16">
                  <c:v>0.12757171764705885</c:v>
                </c:pt>
                <c:pt idx="17">
                  <c:v>0.14046251176470587</c:v>
                </c:pt>
                <c:pt idx="18">
                  <c:v>0.12209292631578945</c:v>
                </c:pt>
                <c:pt idx="19">
                  <c:v>8.9444966666666681E-2</c:v>
                </c:pt>
                <c:pt idx="20">
                  <c:v>0.11182081578947366</c:v>
                </c:pt>
                <c:pt idx="21">
                  <c:v>9.2953223529411766E-2</c:v>
                </c:pt>
                <c:pt idx="22">
                  <c:v>0.10418546875</c:v>
                </c:pt>
                <c:pt idx="23">
                  <c:v>0.10379716666666666</c:v>
                </c:pt>
                <c:pt idx="24">
                  <c:v>0.10418279473684211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47-4A61-9F32-CD1B110C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86144"/>
        <c:axId val="699777520"/>
      </c:scatterChart>
      <c:valAx>
        <c:axId val="69978614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7520"/>
        <c:crosses val="autoZero"/>
        <c:crossBetween val="midCat"/>
        <c:majorUnit val="3"/>
        <c:minorUnit val="1"/>
      </c:valAx>
      <c:valAx>
        <c:axId val="699777520"/>
        <c:scaling>
          <c:orientation val="minMax"/>
          <c:max val="0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6144"/>
        <c:crosses val="autoZero"/>
        <c:crossBetween val="midCat"/>
        <c:majorUnit val="5.000000000000001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trekgroepen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reproductie!$A$74</c:f>
              <c:strCache>
                <c:ptCount val="1"/>
                <c:pt idx="0">
                  <c:v>lang-trekkers (8)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5C-44EF-A30E-907F131623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5C-44EF-A30E-907F131623E9}"/>
              </c:ext>
            </c:extLst>
          </c:dPt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reproductie!$G$74:$AF$74</c:f>
              <c:numCache>
                <c:formatCode>0.00</c:formatCode>
                <c:ptCount val="26"/>
                <c:pt idx="0">
                  <c:v>1.0208531616663639</c:v>
                </c:pt>
                <c:pt idx="1">
                  <c:v>1.0639100176324647</c:v>
                </c:pt>
                <c:pt idx="2">
                  <c:v>1.2417399502091331</c:v>
                </c:pt>
                <c:pt idx="3">
                  <c:v>1.2220917068158359</c:v>
                </c:pt>
                <c:pt idx="4">
                  <c:v>1.0410787110301993</c:v>
                </c:pt>
                <c:pt idx="5">
                  <c:v>1.1105873898807574</c:v>
                </c:pt>
                <c:pt idx="6">
                  <c:v>1.4547143956563544</c:v>
                </c:pt>
                <c:pt idx="7">
                  <c:v>1.29334751924932</c:v>
                </c:pt>
                <c:pt idx="8">
                  <c:v>1.3270487728998699</c:v>
                </c:pt>
                <c:pt idx="9">
                  <c:v>1.0378710720845123</c:v>
                </c:pt>
                <c:pt idx="10">
                  <c:v>1.0489365727762803</c:v>
                </c:pt>
                <c:pt idx="11">
                  <c:v>0.91686224965759644</c:v>
                </c:pt>
                <c:pt idx="12">
                  <c:v>1.2115180796660834</c:v>
                </c:pt>
                <c:pt idx="13">
                  <c:v>1.5015124383580809</c:v>
                </c:pt>
                <c:pt idx="14">
                  <c:v>1.0617872575098675</c:v>
                </c:pt>
                <c:pt idx="15">
                  <c:v>0.9706526347710297</c:v>
                </c:pt>
                <c:pt idx="16">
                  <c:v>1.138544310048998</c:v>
                </c:pt>
                <c:pt idx="17">
                  <c:v>1.0296679014810746</c:v>
                </c:pt>
                <c:pt idx="18">
                  <c:v>1.2186333689943112</c:v>
                </c:pt>
                <c:pt idx="19">
                  <c:v>1.0841510856616505</c:v>
                </c:pt>
                <c:pt idx="20">
                  <c:v>0.93892010205541476</c:v>
                </c:pt>
                <c:pt idx="21">
                  <c:v>1.1607858286946708</c:v>
                </c:pt>
                <c:pt idx="22">
                  <c:v>1.4684430139014113</c:v>
                </c:pt>
                <c:pt idx="23">
                  <c:v>1.2182581912891439</c:v>
                </c:pt>
                <c:pt idx="24">
                  <c:v>0.93272641668193224</c:v>
                </c:pt>
                <c:pt idx="25">
                  <c:v>0.74960292659583883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5C-44EF-A30E-907F131623E9}"/>
            </c:ext>
          </c:extLst>
        </c:ser>
        <c:ser>
          <c:idx val="1"/>
          <c:order val="1"/>
          <c:tx>
            <c:strRef>
              <c:f>reproductie!$A$76</c:f>
              <c:strCache>
                <c:ptCount val="1"/>
                <c:pt idx="0">
                  <c:v>kort-trekkers (5)</c:v>
                </c:pt>
              </c:strCache>
            </c:strRef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reproductie!$G$76:$AF$76</c:f>
              <c:numCache>
                <c:formatCode>0.00</c:formatCode>
                <c:ptCount val="26"/>
                <c:pt idx="0">
                  <c:v>0.78636245078341049</c:v>
                </c:pt>
                <c:pt idx="1">
                  <c:v>0.87821622637185293</c:v>
                </c:pt>
                <c:pt idx="2">
                  <c:v>0.94233414072739896</c:v>
                </c:pt>
                <c:pt idx="3">
                  <c:v>0.90346659053111422</c:v>
                </c:pt>
                <c:pt idx="4">
                  <c:v>0.9567060997655219</c:v>
                </c:pt>
                <c:pt idx="5">
                  <c:v>0.79569411756967678</c:v>
                </c:pt>
                <c:pt idx="6">
                  <c:v>1.1182660004991951</c:v>
                </c:pt>
                <c:pt idx="7">
                  <c:v>1.1032492499237907</c:v>
                </c:pt>
                <c:pt idx="8">
                  <c:v>1.0698316817607325</c:v>
                </c:pt>
                <c:pt idx="9">
                  <c:v>0.98418968743890234</c:v>
                </c:pt>
                <c:pt idx="10">
                  <c:v>0.75990568643441869</c:v>
                </c:pt>
                <c:pt idx="11">
                  <c:v>0.79374888372769981</c:v>
                </c:pt>
                <c:pt idx="12">
                  <c:v>0.91359328646632998</c:v>
                </c:pt>
                <c:pt idx="13">
                  <c:v>1.2142751669225522</c:v>
                </c:pt>
                <c:pt idx="14">
                  <c:v>0.9708915187431939</c:v>
                </c:pt>
                <c:pt idx="15">
                  <c:v>1.0170949846124135</c:v>
                </c:pt>
                <c:pt idx="16">
                  <c:v>0.9672956766806251</c:v>
                </c:pt>
                <c:pt idx="17">
                  <c:v>0.82499092824715292</c:v>
                </c:pt>
                <c:pt idx="18">
                  <c:v>1.1269970869957016</c:v>
                </c:pt>
                <c:pt idx="19">
                  <c:v>0.83115735473290453</c:v>
                </c:pt>
                <c:pt idx="20">
                  <c:v>0.81216767640978416</c:v>
                </c:pt>
                <c:pt idx="21">
                  <c:v>1.2686200510661951</c:v>
                </c:pt>
                <c:pt idx="22">
                  <c:v>1.2457946194068619</c:v>
                </c:pt>
                <c:pt idx="23">
                  <c:v>1.1025642111712415</c:v>
                </c:pt>
                <c:pt idx="24">
                  <c:v>0.83779047127993544</c:v>
                </c:pt>
                <c:pt idx="25">
                  <c:v>0.73429801409580819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5C-44EF-A30E-907F131623E9}"/>
            </c:ext>
          </c:extLst>
        </c:ser>
        <c:ser>
          <c:idx val="2"/>
          <c:order val="2"/>
          <c:tx>
            <c:strRef>
              <c:f>reproductie!$A$78</c:f>
              <c:strCache>
                <c:ptCount val="1"/>
                <c:pt idx="0">
                  <c:v>standvogels (8)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reproductie!$G$78:$AF$78</c:f>
              <c:numCache>
                <c:formatCode>0.00</c:formatCode>
                <c:ptCount val="26"/>
                <c:pt idx="0">
                  <c:v>2.6814661609038608</c:v>
                </c:pt>
                <c:pt idx="1">
                  <c:v>2.2129818100989374</c:v>
                </c:pt>
                <c:pt idx="2">
                  <c:v>2.9028965523713595</c:v>
                </c:pt>
                <c:pt idx="3">
                  <c:v>2.0249538800754818</c:v>
                </c:pt>
                <c:pt idx="4">
                  <c:v>2.8961016028947864</c:v>
                </c:pt>
                <c:pt idx="5">
                  <c:v>1.9216918102217249</c:v>
                </c:pt>
                <c:pt idx="6">
                  <c:v>3.3216358768011847</c:v>
                </c:pt>
                <c:pt idx="7">
                  <c:v>3.0268659890576761</c:v>
                </c:pt>
                <c:pt idx="8">
                  <c:v>3.9128904433694709</c:v>
                </c:pt>
                <c:pt idx="9">
                  <c:v>3.4397215286295326</c:v>
                </c:pt>
                <c:pt idx="10">
                  <c:v>1.9173214829933085</c:v>
                </c:pt>
                <c:pt idx="11">
                  <c:v>2.7420998574452593</c:v>
                </c:pt>
                <c:pt idx="12">
                  <c:v>2.6943956892042968</c:v>
                </c:pt>
                <c:pt idx="13">
                  <c:v>3.3000275712229068</c:v>
                </c:pt>
                <c:pt idx="14">
                  <c:v>4.0815637012583084</c:v>
                </c:pt>
                <c:pt idx="15">
                  <c:v>3.3385510787065349</c:v>
                </c:pt>
                <c:pt idx="16">
                  <c:v>3.722583009295148</c:v>
                </c:pt>
                <c:pt idx="17">
                  <c:v>2.3140374290239514</c:v>
                </c:pt>
                <c:pt idx="18">
                  <c:v>2.9598527423443768</c:v>
                </c:pt>
                <c:pt idx="19">
                  <c:v>2.919444440373808</c:v>
                </c:pt>
                <c:pt idx="20">
                  <c:v>2.1111386596349702</c:v>
                </c:pt>
                <c:pt idx="21">
                  <c:v>4.3397183052835082</c:v>
                </c:pt>
                <c:pt idx="22">
                  <c:v>2.7974876381317904</c:v>
                </c:pt>
                <c:pt idx="23">
                  <c:v>5.1791117792573118</c:v>
                </c:pt>
                <c:pt idx="24">
                  <c:v>2.5881523688657038</c:v>
                </c:pt>
                <c:pt idx="25">
                  <c:v>2.5935653782460975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5C-44EF-A30E-907F13162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00648"/>
        <c:axId val="699788496"/>
      </c:scatterChart>
      <c:valAx>
        <c:axId val="69980064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8496"/>
        <c:crosses val="autoZero"/>
        <c:crossBetween val="midCat"/>
        <c:majorUnit val="3"/>
        <c:minorUnit val="1"/>
      </c:valAx>
      <c:valAx>
        <c:axId val="699788496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0064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900475902050704"/>
          <c:y val="0.80965098634294375"/>
          <c:w val="0.79473738859565635"/>
          <c:h val="6.6644522242003512E-2"/>
        </c:manualLayout>
      </c:layout>
      <c:overlay val="1"/>
      <c:txPr>
        <a:bodyPr/>
        <a:lstStyle/>
        <a:p>
          <a:pPr>
            <a:defRPr sz="5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trekgroepen
overleving adult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'overleving ad'!$A$74</c:f>
              <c:strCache>
                <c:ptCount val="1"/>
                <c:pt idx="0">
                  <c:v>lang-trekkers (8)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BB-49F5-B97F-544E7C36BD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BB-49F5-B97F-544E7C36BD49}"/>
              </c:ext>
            </c:extLst>
          </c:dPt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ad'!$G$74:$AF$74</c:f>
              <c:numCache>
                <c:formatCode>0.00</c:formatCode>
                <c:ptCount val="26"/>
                <c:pt idx="0">
                  <c:v>0.38329902500000002</c:v>
                </c:pt>
                <c:pt idx="1">
                  <c:v>0.41123847499999999</c:v>
                </c:pt>
                <c:pt idx="2">
                  <c:v>0.41805795000000001</c:v>
                </c:pt>
                <c:pt idx="3">
                  <c:v>0.39827522500000001</c:v>
                </c:pt>
                <c:pt idx="4">
                  <c:v>0.36272721250000001</c:v>
                </c:pt>
                <c:pt idx="5">
                  <c:v>0.39836522500000004</c:v>
                </c:pt>
                <c:pt idx="6">
                  <c:v>0.39186002500000006</c:v>
                </c:pt>
                <c:pt idx="7">
                  <c:v>0.48113271249999995</c:v>
                </c:pt>
                <c:pt idx="8">
                  <c:v>0.35922088749999997</c:v>
                </c:pt>
                <c:pt idx="9">
                  <c:v>0.43229056250000003</c:v>
                </c:pt>
                <c:pt idx="10">
                  <c:v>0.40970730000000005</c:v>
                </c:pt>
                <c:pt idx="11">
                  <c:v>0.41010813749999997</c:v>
                </c:pt>
                <c:pt idx="12">
                  <c:v>0.40726688750000001</c:v>
                </c:pt>
                <c:pt idx="13">
                  <c:v>0.46537630000000002</c:v>
                </c:pt>
                <c:pt idx="14">
                  <c:v>0.48468863750000002</c:v>
                </c:pt>
                <c:pt idx="15">
                  <c:v>0.35118207499999998</c:v>
                </c:pt>
                <c:pt idx="16">
                  <c:v>0.38082235000000003</c:v>
                </c:pt>
                <c:pt idx="17">
                  <c:v>0.41049762499999992</c:v>
                </c:pt>
                <c:pt idx="18">
                  <c:v>0.418556975</c:v>
                </c:pt>
                <c:pt idx="19">
                  <c:v>0.38657058750000001</c:v>
                </c:pt>
                <c:pt idx="20">
                  <c:v>0.45294616250000003</c:v>
                </c:pt>
                <c:pt idx="21">
                  <c:v>0.37105412500000007</c:v>
                </c:pt>
                <c:pt idx="22">
                  <c:v>0.41016312500000002</c:v>
                </c:pt>
                <c:pt idx="23">
                  <c:v>0.43145826250000002</c:v>
                </c:pt>
                <c:pt idx="24">
                  <c:v>0.35732150000000001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BB-49F5-B97F-544E7C36BD49}"/>
            </c:ext>
          </c:extLst>
        </c:ser>
        <c:ser>
          <c:idx val="1"/>
          <c:order val="1"/>
          <c:tx>
            <c:strRef>
              <c:f>'overleving ad'!$A$76</c:f>
              <c:strCache>
                <c:ptCount val="1"/>
                <c:pt idx="0">
                  <c:v>kort-trekkers (5)</c:v>
                </c:pt>
              </c:strCache>
            </c:strRef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ad'!$G$76:$AF$76</c:f>
              <c:numCache>
                <c:formatCode>0.00</c:formatCode>
                <c:ptCount val="26"/>
                <c:pt idx="0">
                  <c:v>0.40012565999999994</c:v>
                </c:pt>
                <c:pt idx="1">
                  <c:v>0.42128480000000001</c:v>
                </c:pt>
                <c:pt idx="2">
                  <c:v>0.37472519999999998</c:v>
                </c:pt>
                <c:pt idx="3">
                  <c:v>0.38467651999999997</c:v>
                </c:pt>
                <c:pt idx="4">
                  <c:v>0.33412474000000003</c:v>
                </c:pt>
                <c:pt idx="5">
                  <c:v>0.50927244000000005</c:v>
                </c:pt>
                <c:pt idx="6">
                  <c:v>0.36730592000000001</c:v>
                </c:pt>
                <c:pt idx="7">
                  <c:v>0.41464058000000004</c:v>
                </c:pt>
                <c:pt idx="8">
                  <c:v>0.30560949999999998</c:v>
                </c:pt>
                <c:pt idx="9">
                  <c:v>0.28464318000000005</c:v>
                </c:pt>
                <c:pt idx="10">
                  <c:v>0.35278692000000006</c:v>
                </c:pt>
                <c:pt idx="11">
                  <c:v>0.44604428000000002</c:v>
                </c:pt>
                <c:pt idx="12">
                  <c:v>0.28761614000000002</c:v>
                </c:pt>
                <c:pt idx="13">
                  <c:v>0.30276947999999998</c:v>
                </c:pt>
                <c:pt idx="14">
                  <c:v>0.43682346</c:v>
                </c:pt>
                <c:pt idx="15">
                  <c:v>0.35663835999999999</c:v>
                </c:pt>
                <c:pt idx="16">
                  <c:v>0.3506959</c:v>
                </c:pt>
                <c:pt idx="17">
                  <c:v>0.37790236000000005</c:v>
                </c:pt>
                <c:pt idx="18">
                  <c:v>0.49187163999999994</c:v>
                </c:pt>
                <c:pt idx="19">
                  <c:v>0.37188546</c:v>
                </c:pt>
                <c:pt idx="20">
                  <c:v>0.41355204000000001</c:v>
                </c:pt>
                <c:pt idx="21">
                  <c:v>0.33700081999999998</c:v>
                </c:pt>
                <c:pt idx="22">
                  <c:v>0.42217054000000004</c:v>
                </c:pt>
                <c:pt idx="23">
                  <c:v>0.35093785999999999</c:v>
                </c:pt>
                <c:pt idx="24">
                  <c:v>0.36447738000000002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BB-49F5-B97F-544E7C36BD49}"/>
            </c:ext>
          </c:extLst>
        </c:ser>
        <c:ser>
          <c:idx val="2"/>
          <c:order val="2"/>
          <c:tx>
            <c:strRef>
              <c:f>'overleving ad'!$A$78</c:f>
              <c:strCache>
                <c:ptCount val="1"/>
                <c:pt idx="0">
                  <c:v>standvogels (8)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ad'!$G$78:$AF$78</c:f>
              <c:numCache>
                <c:formatCode>0.00</c:formatCode>
                <c:ptCount val="26"/>
                <c:pt idx="0">
                  <c:v>0.26305799153836001</c:v>
                </c:pt>
                <c:pt idx="1">
                  <c:v>0.35796347679268858</c:v>
                </c:pt>
                <c:pt idx="2">
                  <c:v>0.47112101666666667</c:v>
                </c:pt>
                <c:pt idx="3">
                  <c:v>0.38874568571428575</c:v>
                </c:pt>
                <c:pt idx="4">
                  <c:v>0.38230624285714282</c:v>
                </c:pt>
                <c:pt idx="5">
                  <c:v>0.33961157810508247</c:v>
                </c:pt>
                <c:pt idx="6">
                  <c:v>0.40178742595137712</c:v>
                </c:pt>
                <c:pt idx="7">
                  <c:v>0.46500167030280753</c:v>
                </c:pt>
                <c:pt idx="8">
                  <c:v>0.32131550427224148</c:v>
                </c:pt>
                <c:pt idx="9">
                  <c:v>0.38071773951148002</c:v>
                </c:pt>
                <c:pt idx="10">
                  <c:v>0.40424045767408573</c:v>
                </c:pt>
                <c:pt idx="11">
                  <c:v>0.45883219520515001</c:v>
                </c:pt>
                <c:pt idx="12">
                  <c:v>0.29663259704362288</c:v>
                </c:pt>
                <c:pt idx="13">
                  <c:v>0.37337144185839249</c:v>
                </c:pt>
                <c:pt idx="14">
                  <c:v>0.34444920564745002</c:v>
                </c:pt>
                <c:pt idx="15">
                  <c:v>0.34885014666481001</c:v>
                </c:pt>
                <c:pt idx="16">
                  <c:v>0.41435634628107998</c:v>
                </c:pt>
                <c:pt idx="17">
                  <c:v>0.43627310985491746</c:v>
                </c:pt>
                <c:pt idx="18">
                  <c:v>0.40709185660675001</c:v>
                </c:pt>
                <c:pt idx="19">
                  <c:v>0.38505939904000003</c:v>
                </c:pt>
                <c:pt idx="20">
                  <c:v>0.5127681999999999</c:v>
                </c:pt>
                <c:pt idx="21">
                  <c:v>0.38087101735344747</c:v>
                </c:pt>
                <c:pt idx="22">
                  <c:v>0.49072769210465628</c:v>
                </c:pt>
                <c:pt idx="23">
                  <c:v>0.51653944285714282</c:v>
                </c:pt>
                <c:pt idx="24">
                  <c:v>0.35016105714285717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BB-49F5-B97F-544E7C36B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04176"/>
        <c:axId val="699803392"/>
      </c:scatterChart>
      <c:valAx>
        <c:axId val="69980417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03392"/>
        <c:crosses val="autoZero"/>
        <c:crossBetween val="midCat"/>
        <c:majorUnit val="3"/>
        <c:minorUnit val="1"/>
      </c:valAx>
      <c:valAx>
        <c:axId val="699803392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</a:t>
                </a:r>
                <a:r>
                  <a:rPr lang="nl-NL" baseline="0"/>
                  <a:t> overlevingskans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9840551181102364E-2"/>
              <c:y val="0.25393483019862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0417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374595483256905"/>
          <c:y val="0.66533019487890266"/>
          <c:w val="0.40898226183265551"/>
          <c:h val="0.20826257871028642"/>
        </c:manualLayout>
      </c:layout>
      <c:overlay val="1"/>
      <c:txPr>
        <a:bodyPr/>
        <a:lstStyle/>
        <a:p>
          <a:pPr>
            <a:defRPr sz="6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Heggenmus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41A-487A-9D81-B718A6800F7F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41A-487A-9D81-B718A6800F7F}"/>
              </c:ext>
            </c:extLst>
          </c:dPt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reproductie!$E$9:$AF$9</c:f>
              <c:numCache>
                <c:formatCode>0.00</c:formatCode>
                <c:ptCount val="28"/>
                <c:pt idx="0">
                  <c:v>0.49448736445858799</c:v>
                </c:pt>
                <c:pt idx="1">
                  <c:v>0.29476238516220898</c:v>
                </c:pt>
                <c:pt idx="2">
                  <c:v>0.46446330296590299</c:v>
                </c:pt>
                <c:pt idx="3">
                  <c:v>0.38629189566498501</c:v>
                </c:pt>
                <c:pt idx="4">
                  <c:v>0.39726894934856899</c:v>
                </c:pt>
                <c:pt idx="5">
                  <c:v>0.370673274399833</c:v>
                </c:pt>
                <c:pt idx="6">
                  <c:v>0.33746105622907902</c:v>
                </c:pt>
                <c:pt idx="7">
                  <c:v>0.30516418778479398</c:v>
                </c:pt>
                <c:pt idx="8">
                  <c:v>0.34733723249714799</c:v>
                </c:pt>
                <c:pt idx="9">
                  <c:v>0.32337781605502602</c:v>
                </c:pt>
                <c:pt idx="10">
                  <c:v>0.33917524969450402</c:v>
                </c:pt>
                <c:pt idx="11">
                  <c:v>0.415118159186253</c:v>
                </c:pt>
                <c:pt idx="12">
                  <c:v>0.283057501913272</c:v>
                </c:pt>
                <c:pt idx="13">
                  <c:v>0.26183566353019999</c:v>
                </c:pt>
                <c:pt idx="14">
                  <c:v>0.31157904245048701</c:v>
                </c:pt>
                <c:pt idx="15">
                  <c:v>0.36793025827992998</c:v>
                </c:pt>
                <c:pt idx="16">
                  <c:v>0.25598846904883898</c:v>
                </c:pt>
                <c:pt idx="17">
                  <c:v>0.29096100630382599</c:v>
                </c:pt>
                <c:pt idx="18">
                  <c:v>0.292037222244246</c:v>
                </c:pt>
                <c:pt idx="19">
                  <c:v>0.23162780791656701</c:v>
                </c:pt>
                <c:pt idx="20">
                  <c:v>0.42466614163353</c:v>
                </c:pt>
                <c:pt idx="21">
                  <c:v>0.281339366431614</c:v>
                </c:pt>
                <c:pt idx="22">
                  <c:v>0.27630636614794302</c:v>
                </c:pt>
                <c:pt idx="23">
                  <c:v>0.288105731157562</c:v>
                </c:pt>
                <c:pt idx="24">
                  <c:v>0.28325499960307299</c:v>
                </c:pt>
                <c:pt idx="25">
                  <c:v>0.30219403370095999</c:v>
                </c:pt>
                <c:pt idx="26">
                  <c:v>0.24741264155607001</c:v>
                </c:pt>
                <c:pt idx="27">
                  <c:v>0.19855223037772701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1A-487A-9D81-B718A6800F7F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reproductie!$E$10:$AF$10</c:f>
              <c:numCache>
                <c:formatCode>0.00</c:formatCode>
                <c:ptCount val="28"/>
                <c:pt idx="0">
                  <c:v>0.170772252963212</c:v>
                </c:pt>
                <c:pt idx="1">
                  <c:v>0.12686242518443</c:v>
                </c:pt>
                <c:pt idx="2">
                  <c:v>0.206086411655685</c:v>
                </c:pt>
                <c:pt idx="3">
                  <c:v>0.17673562968836301</c:v>
                </c:pt>
                <c:pt idx="4">
                  <c:v>0.184214599763564</c:v>
                </c:pt>
                <c:pt idx="5">
                  <c:v>0.17194519794695401</c:v>
                </c:pt>
                <c:pt idx="6">
                  <c:v>0.15918407140706001</c:v>
                </c:pt>
                <c:pt idx="7">
                  <c:v>0.142932705412603</c:v>
                </c:pt>
                <c:pt idx="8">
                  <c:v>0.16323580929481499</c:v>
                </c:pt>
                <c:pt idx="9">
                  <c:v>0.15247356623547501</c:v>
                </c:pt>
                <c:pt idx="10">
                  <c:v>0.16008361501026799</c:v>
                </c:pt>
                <c:pt idx="11">
                  <c:v>0.197563697632783</c:v>
                </c:pt>
                <c:pt idx="12">
                  <c:v>0.13344357963374401</c:v>
                </c:pt>
                <c:pt idx="13">
                  <c:v>0.123913156019788</c:v>
                </c:pt>
                <c:pt idx="14">
                  <c:v>0.14893572584440501</c:v>
                </c:pt>
                <c:pt idx="15">
                  <c:v>0.17427282627352</c:v>
                </c:pt>
                <c:pt idx="16">
                  <c:v>0.121918582852392</c:v>
                </c:pt>
                <c:pt idx="17">
                  <c:v>0.13636268186155201</c:v>
                </c:pt>
                <c:pt idx="18">
                  <c:v>0.136667160263788</c:v>
                </c:pt>
                <c:pt idx="19">
                  <c:v>0.108883528914046</c:v>
                </c:pt>
                <c:pt idx="20">
                  <c:v>0.20261239952905399</c:v>
                </c:pt>
                <c:pt idx="21">
                  <c:v>0.13407796901615199</c:v>
                </c:pt>
                <c:pt idx="22">
                  <c:v>0.131899139888842</c:v>
                </c:pt>
                <c:pt idx="23">
                  <c:v>0.13665500987933499</c:v>
                </c:pt>
                <c:pt idx="24">
                  <c:v>0.133737194042271</c:v>
                </c:pt>
                <c:pt idx="25">
                  <c:v>0.14247769373930799</c:v>
                </c:pt>
                <c:pt idx="26">
                  <c:v>0.116068260305982</c:v>
                </c:pt>
                <c:pt idx="27">
                  <c:v>9.1026144222115399E-2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1A-487A-9D81-B718A6800F7F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reproductie!$E$2:$AF$2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xVal>
          <c:yVal>
            <c:numRef>
              <c:f>reproductie!$E$11:$AF$11</c:f>
              <c:numCache>
                <c:formatCode>0.00</c:formatCode>
                <c:ptCount val="28"/>
                <c:pt idx="0">
                  <c:v>1.44481528390681</c:v>
                </c:pt>
                <c:pt idx="1">
                  <c:v>0.65153685861641897</c:v>
                </c:pt>
                <c:pt idx="2">
                  <c:v>0.99231238651563003</c:v>
                </c:pt>
                <c:pt idx="3">
                  <c:v>0.79514073553952602</c:v>
                </c:pt>
                <c:pt idx="4">
                  <c:v>0.80479217321556196</c:v>
                </c:pt>
                <c:pt idx="5">
                  <c:v>0.75045564592341796</c:v>
                </c:pt>
                <c:pt idx="6">
                  <c:v>0.66942023551294005</c:v>
                </c:pt>
                <c:pt idx="7">
                  <c:v>0.61044906653577802</c:v>
                </c:pt>
                <c:pt idx="8">
                  <c:v>0.69215577806013495</c:v>
                </c:pt>
                <c:pt idx="9">
                  <c:v>0.64166147377953697</c:v>
                </c:pt>
                <c:pt idx="10">
                  <c:v>0.67228460644796595</c:v>
                </c:pt>
                <c:pt idx="11">
                  <c:v>0.81494618293491505</c:v>
                </c:pt>
                <c:pt idx="12">
                  <c:v>0.56149986717312095</c:v>
                </c:pt>
                <c:pt idx="13">
                  <c:v>0.51691853045507696</c:v>
                </c:pt>
                <c:pt idx="14">
                  <c:v>0.60805562327745499</c:v>
                </c:pt>
                <c:pt idx="15">
                  <c:v>0.72637342547553096</c:v>
                </c:pt>
                <c:pt idx="16">
                  <c:v>0.50146945126282205</c:v>
                </c:pt>
                <c:pt idx="17">
                  <c:v>0.58143100608179998</c:v>
                </c:pt>
                <c:pt idx="18">
                  <c:v>0.58450910805162304</c:v>
                </c:pt>
                <c:pt idx="19">
                  <c:v>0.46098472457047202</c:v>
                </c:pt>
                <c:pt idx="20">
                  <c:v>0.83132071754257097</c:v>
                </c:pt>
                <c:pt idx="21">
                  <c:v>0.55095013533571102</c:v>
                </c:pt>
                <c:pt idx="22">
                  <c:v>0.539954766196727</c:v>
                </c:pt>
                <c:pt idx="23">
                  <c:v>0.56743177383564103</c:v>
                </c:pt>
                <c:pt idx="24">
                  <c:v>0.56070794709795002</c:v>
                </c:pt>
                <c:pt idx="25">
                  <c:v>0.59971194864004296</c:v>
                </c:pt>
                <c:pt idx="26">
                  <c:v>0.49353780362911898</c:v>
                </c:pt>
                <c:pt idx="27">
                  <c:v>0.406669238840905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1A-487A-9D81-B718A680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12448"/>
        <c:axId val="699706176"/>
      </c:scatterChart>
      <c:valAx>
        <c:axId val="699712448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6176"/>
        <c:crosses val="autoZero"/>
        <c:crossBetween val="midCat"/>
        <c:majorUnit val="3"/>
        <c:minorUnit val="1"/>
      </c:valAx>
      <c:valAx>
        <c:axId val="69970617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244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trekgroepen
overleving juv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'overleving ad'!$A$74</c:f>
              <c:strCache>
                <c:ptCount val="1"/>
                <c:pt idx="0">
                  <c:v>lang-trekkers (8)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8E-4606-964B-8B21694C3A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8E-4606-964B-8B21694C3AD2}"/>
              </c:ext>
            </c:extLst>
          </c:dPt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juv'!$G$74:$Z$74</c:f>
              <c:numCache>
                <c:formatCode>0.00</c:formatCode>
                <c:ptCount val="20"/>
                <c:pt idx="0">
                  <c:v>7.8937525000000008E-2</c:v>
                </c:pt>
                <c:pt idx="1">
                  <c:v>8.0575449999999993E-2</c:v>
                </c:pt>
                <c:pt idx="2">
                  <c:v>7.1394550000000001E-2</c:v>
                </c:pt>
                <c:pt idx="3">
                  <c:v>7.5821566666666673E-2</c:v>
                </c:pt>
                <c:pt idx="4">
                  <c:v>6.2895459999999986E-2</c:v>
                </c:pt>
                <c:pt idx="5">
                  <c:v>6.1804275000000006E-2</c:v>
                </c:pt>
                <c:pt idx="6">
                  <c:v>7.01793E-2</c:v>
                </c:pt>
                <c:pt idx="7">
                  <c:v>8.3833466666666648E-2</c:v>
                </c:pt>
                <c:pt idx="8">
                  <c:v>8.0090124999999998E-2</c:v>
                </c:pt>
                <c:pt idx="9">
                  <c:v>7.7394879999999999E-2</c:v>
                </c:pt>
                <c:pt idx="10">
                  <c:v>7.696568333333334E-2</c:v>
                </c:pt>
                <c:pt idx="11">
                  <c:v>9.2394433333333317E-2</c:v>
                </c:pt>
                <c:pt idx="12">
                  <c:v>9.1550850000000003E-2</c:v>
                </c:pt>
                <c:pt idx="13">
                  <c:v>8.3296212500000008E-2</c:v>
                </c:pt>
                <c:pt idx="14">
                  <c:v>9.8504585714285733E-2</c:v>
                </c:pt>
                <c:pt idx="15">
                  <c:v>7.7299100000000009E-2</c:v>
                </c:pt>
                <c:pt idx="16">
                  <c:v>9.6247750000000007E-2</c:v>
                </c:pt>
                <c:pt idx="17">
                  <c:v>8.961408333333333E-2</c:v>
                </c:pt>
                <c:pt idx="18">
                  <c:v>8.6974933333333337E-2</c:v>
                </c:pt>
                <c:pt idx="19">
                  <c:v>7.36985E-2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8E-4606-964B-8B21694C3AD2}"/>
            </c:ext>
          </c:extLst>
        </c:ser>
        <c:ser>
          <c:idx val="1"/>
          <c:order val="1"/>
          <c:tx>
            <c:strRef>
              <c:f>'overleving ad'!$A$76</c:f>
              <c:strCache>
                <c:ptCount val="1"/>
                <c:pt idx="0">
                  <c:v>kort-trekkers (5)</c:v>
                </c:pt>
              </c:strCache>
            </c:strRef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juv'!$G$76:$AE$76</c:f>
              <c:numCache>
                <c:formatCode>0.00</c:formatCode>
                <c:ptCount val="25"/>
                <c:pt idx="0">
                  <c:v>9.680105E-2</c:v>
                </c:pt>
                <c:pt idx="1">
                  <c:v>7.9747100000000001E-2</c:v>
                </c:pt>
                <c:pt idx="2">
                  <c:v>8.2620899999999997E-2</c:v>
                </c:pt>
                <c:pt idx="3">
                  <c:v>6.3344233333333333E-2</c:v>
                </c:pt>
                <c:pt idx="4">
                  <c:v>0.10219523333333332</c:v>
                </c:pt>
                <c:pt idx="5">
                  <c:v>8.6116949999999998E-2</c:v>
                </c:pt>
                <c:pt idx="6">
                  <c:v>0.106233325</c:v>
                </c:pt>
                <c:pt idx="7">
                  <c:v>0.10847535</c:v>
                </c:pt>
                <c:pt idx="8">
                  <c:v>8.3896250000000006E-2</c:v>
                </c:pt>
                <c:pt idx="9">
                  <c:v>0.14650016666666665</c:v>
                </c:pt>
                <c:pt idx="10">
                  <c:v>8.5423033333333342E-2</c:v>
                </c:pt>
                <c:pt idx="11">
                  <c:v>6.590435E-2</c:v>
                </c:pt>
                <c:pt idx="12">
                  <c:v>0.10157844000000001</c:v>
                </c:pt>
                <c:pt idx="13">
                  <c:v>8.2738300000000001E-2</c:v>
                </c:pt>
                <c:pt idx="14">
                  <c:v>0.137451025</c:v>
                </c:pt>
                <c:pt idx="15">
                  <c:v>7.4536840000000007E-2</c:v>
                </c:pt>
                <c:pt idx="16">
                  <c:v>0.106942625</c:v>
                </c:pt>
                <c:pt idx="17">
                  <c:v>0.10754227999999999</c:v>
                </c:pt>
                <c:pt idx="18">
                  <c:v>0.10387083999999999</c:v>
                </c:pt>
                <c:pt idx="19">
                  <c:v>8.1508299999999992E-2</c:v>
                </c:pt>
                <c:pt idx="20">
                  <c:v>0.10547306000000001</c:v>
                </c:pt>
                <c:pt idx="21">
                  <c:v>9.68942E-2</c:v>
                </c:pt>
                <c:pt idx="22">
                  <c:v>9.9506779999999989E-2</c:v>
                </c:pt>
                <c:pt idx="23">
                  <c:v>9.680546000000001E-2</c:v>
                </c:pt>
                <c:pt idx="24">
                  <c:v>0.10301088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8E-4606-964B-8B21694C3AD2}"/>
            </c:ext>
          </c:extLst>
        </c:ser>
        <c:ser>
          <c:idx val="2"/>
          <c:order val="2"/>
          <c:tx>
            <c:strRef>
              <c:f>'overleving ad'!$A$78</c:f>
              <c:strCache>
                <c:ptCount val="1"/>
                <c:pt idx="0">
                  <c:v>standvogels (8)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juv'!$G$78:$AE$78</c:f>
              <c:numCache>
                <c:formatCode>0.00</c:formatCode>
                <c:ptCount val="25"/>
                <c:pt idx="0">
                  <c:v>9.0100079999999999E-2</c:v>
                </c:pt>
                <c:pt idx="1">
                  <c:v>0.13158425714285715</c:v>
                </c:pt>
                <c:pt idx="2">
                  <c:v>0.106146325</c:v>
                </c:pt>
                <c:pt idx="3">
                  <c:v>0.10681336666666665</c:v>
                </c:pt>
                <c:pt idx="4">
                  <c:v>0.13652210000000001</c:v>
                </c:pt>
                <c:pt idx="5">
                  <c:v>0.12492268333333334</c:v>
                </c:pt>
                <c:pt idx="6">
                  <c:v>0.17400492857142855</c:v>
                </c:pt>
                <c:pt idx="7">
                  <c:v>0.11724925714285714</c:v>
                </c:pt>
                <c:pt idx="8">
                  <c:v>6.372042E-2</c:v>
                </c:pt>
                <c:pt idx="9">
                  <c:v>0.11348628000000001</c:v>
                </c:pt>
                <c:pt idx="10">
                  <c:v>0.13792401999999998</c:v>
                </c:pt>
                <c:pt idx="11">
                  <c:v>0.10677264285714284</c:v>
                </c:pt>
                <c:pt idx="12">
                  <c:v>0.12169525714285714</c:v>
                </c:pt>
                <c:pt idx="13">
                  <c:v>0.13949627142857143</c:v>
                </c:pt>
                <c:pt idx="14">
                  <c:v>0.14309145000000001</c:v>
                </c:pt>
                <c:pt idx="15">
                  <c:v>0.11199601666666666</c:v>
                </c:pt>
                <c:pt idx="16">
                  <c:v>0.16620888571428574</c:v>
                </c:pt>
                <c:pt idx="17">
                  <c:v>0.21874446666666669</c:v>
                </c:pt>
                <c:pt idx="18">
                  <c:v>0.15982022500000001</c:v>
                </c:pt>
                <c:pt idx="19">
                  <c:v>0.10972667142857141</c:v>
                </c:pt>
                <c:pt idx="20">
                  <c:v>0.13561855</c:v>
                </c:pt>
                <c:pt idx="21">
                  <c:v>9.9625071428571424E-2</c:v>
                </c:pt>
                <c:pt idx="22">
                  <c:v>0.11079840000000001</c:v>
                </c:pt>
                <c:pt idx="23">
                  <c:v>0.13834187142857141</c:v>
                </c:pt>
                <c:pt idx="24">
                  <c:v>0.12750608749999998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8E-4606-964B-8B21694C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5952"/>
        <c:axId val="699782224"/>
      </c:scatterChart>
      <c:valAx>
        <c:axId val="69977595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2224"/>
        <c:crosses val="autoZero"/>
        <c:crossBetween val="midCat"/>
        <c:majorUnit val="3"/>
        <c:minorUnit val="1"/>
      </c:valAx>
      <c:valAx>
        <c:axId val="699782224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</a:t>
                </a:r>
                <a:r>
                  <a:rPr lang="nl-NL" baseline="0"/>
                  <a:t> overlevingskans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5673884514435694E-2"/>
              <c:y val="0.25975724650139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595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900475902050704"/>
          <c:y val="0.81572078907435497"/>
          <c:w val="0.79913299299126073"/>
          <c:h val="6.6644522242003512E-2"/>
        </c:manualLayout>
      </c:layout>
      <c:overlay val="0"/>
      <c:txPr>
        <a:bodyPr/>
        <a:lstStyle/>
        <a:p>
          <a:pPr>
            <a:defRPr sz="5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habitatgroepen
overleving adult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bos en park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0-4146-9469-55BE35AD36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A0-4146-9469-55BE35AD36C6}"/>
              </c:ext>
            </c:extLst>
          </c:dPt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ad'!$G$85:$AE$85</c:f>
              <c:numCache>
                <c:formatCode>0.00</c:formatCode>
                <c:ptCount val="25"/>
                <c:pt idx="0">
                  <c:v>0.33321508323068799</c:v>
                </c:pt>
                <c:pt idx="1">
                  <c:v>0.39416571528320227</c:v>
                </c:pt>
                <c:pt idx="2">
                  <c:v>0.38716282499999999</c:v>
                </c:pt>
                <c:pt idx="3">
                  <c:v>0.40315713333333331</c:v>
                </c:pt>
                <c:pt idx="4">
                  <c:v>0.35883943333333335</c:v>
                </c:pt>
                <c:pt idx="5">
                  <c:v>0.42734433248406595</c:v>
                </c:pt>
                <c:pt idx="6">
                  <c:v>0.370108438165964</c:v>
                </c:pt>
                <c:pt idx="7">
                  <c:v>0.44709515624224599</c:v>
                </c:pt>
                <c:pt idx="8">
                  <c:v>0.3084587811006323</c:v>
                </c:pt>
                <c:pt idx="9">
                  <c:v>0.29968466160918394</c:v>
                </c:pt>
                <c:pt idx="10">
                  <c:v>0.37715367819095552</c:v>
                </c:pt>
                <c:pt idx="11">
                  <c:v>0.45241308616411996</c:v>
                </c:pt>
                <c:pt idx="12">
                  <c:v>0.27919099770059552</c:v>
                </c:pt>
                <c:pt idx="13">
                  <c:v>0.357062573486714</c:v>
                </c:pt>
                <c:pt idx="14">
                  <c:v>0.37917273709830002</c:v>
                </c:pt>
                <c:pt idx="15">
                  <c:v>0.34889542733184797</c:v>
                </c:pt>
                <c:pt idx="16">
                  <c:v>0.36233675821861777</c:v>
                </c:pt>
                <c:pt idx="17">
                  <c:v>0.41536675788393407</c:v>
                </c:pt>
                <c:pt idx="18">
                  <c:v>0.44654529528539999</c:v>
                </c:pt>
                <c:pt idx="19">
                  <c:v>0.38306702923200003</c:v>
                </c:pt>
                <c:pt idx="20">
                  <c:v>0.45000040000000002</c:v>
                </c:pt>
                <c:pt idx="21">
                  <c:v>0.37040928388275801</c:v>
                </c:pt>
                <c:pt idx="22">
                  <c:v>0.46016423368372505</c:v>
                </c:pt>
                <c:pt idx="23">
                  <c:v>0.42619911111111114</c:v>
                </c:pt>
                <c:pt idx="24">
                  <c:v>0.35599091111111114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A0-4146-9469-55BE35AD36C6}"/>
            </c:ext>
          </c:extLst>
        </c:ser>
        <c:ser>
          <c:idx val="1"/>
          <c:order val="1"/>
          <c:tx>
            <c:v>struweel</c:v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ad'!$G$83:$AE$83</c:f>
              <c:numCache>
                <c:formatCode>0.00</c:formatCode>
                <c:ptCount val="25"/>
                <c:pt idx="0">
                  <c:v>0.33295722</c:v>
                </c:pt>
                <c:pt idx="1">
                  <c:v>0.38599843999999994</c:v>
                </c:pt>
                <c:pt idx="2">
                  <c:v>0.45917192000000001</c:v>
                </c:pt>
                <c:pt idx="3">
                  <c:v>0.34203865999999999</c:v>
                </c:pt>
                <c:pt idx="4">
                  <c:v>0.36634519999999993</c:v>
                </c:pt>
                <c:pt idx="5">
                  <c:v>0.36500043999999998</c:v>
                </c:pt>
                <c:pt idx="6">
                  <c:v>0.36673578000000001</c:v>
                </c:pt>
                <c:pt idx="7">
                  <c:v>0.52474439999999989</c:v>
                </c:pt>
                <c:pt idx="8">
                  <c:v>0.36397979999999996</c:v>
                </c:pt>
                <c:pt idx="9">
                  <c:v>0.41921510000000001</c:v>
                </c:pt>
                <c:pt idx="10">
                  <c:v>0.40794698000000001</c:v>
                </c:pt>
                <c:pt idx="11">
                  <c:v>0.42940020000000001</c:v>
                </c:pt>
                <c:pt idx="12">
                  <c:v>0.39471709999999999</c:v>
                </c:pt>
                <c:pt idx="13">
                  <c:v>0.45138084000000001</c:v>
                </c:pt>
                <c:pt idx="14">
                  <c:v>0.45703125999999994</c:v>
                </c:pt>
                <c:pt idx="15">
                  <c:v>0.37686691999999999</c:v>
                </c:pt>
                <c:pt idx="16">
                  <c:v>0.38613296000000003</c:v>
                </c:pt>
                <c:pt idx="17">
                  <c:v>0.41444103999999998</c:v>
                </c:pt>
                <c:pt idx="18">
                  <c:v>0.43963648000000005</c:v>
                </c:pt>
                <c:pt idx="19">
                  <c:v>0.39314194000000002</c:v>
                </c:pt>
                <c:pt idx="20">
                  <c:v>0.47428520000000002</c:v>
                </c:pt>
                <c:pt idx="21">
                  <c:v>0.38936444000000003</c:v>
                </c:pt>
                <c:pt idx="22">
                  <c:v>0.40950531999999995</c:v>
                </c:pt>
                <c:pt idx="23">
                  <c:v>0.42405757999999993</c:v>
                </c:pt>
                <c:pt idx="24">
                  <c:v>0.33955093999999997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A0-4146-9469-55BE35AD36C6}"/>
            </c:ext>
          </c:extLst>
        </c:ser>
        <c:ser>
          <c:idx val="2"/>
          <c:order val="2"/>
          <c:tx>
            <c:v>moeras</c:v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ad'!$G$81:$AE$81</c:f>
              <c:numCache>
                <c:formatCode>0.00</c:formatCode>
                <c:ptCount val="25"/>
                <c:pt idx="0">
                  <c:v>0.36242458333333333</c:v>
                </c:pt>
                <c:pt idx="1">
                  <c:v>0.40409875000000001</c:v>
                </c:pt>
                <c:pt idx="2">
                  <c:v>0.44194224999999993</c:v>
                </c:pt>
                <c:pt idx="3">
                  <c:v>0.41536611666666667</c:v>
                </c:pt>
                <c:pt idx="4">
                  <c:v>0.36455070000000006</c:v>
                </c:pt>
                <c:pt idx="5">
                  <c:v>0.39195518333333329</c:v>
                </c:pt>
                <c:pt idx="6">
                  <c:v>0.4498317</c:v>
                </c:pt>
                <c:pt idx="7">
                  <c:v>0.42460073333333331</c:v>
                </c:pt>
                <c:pt idx="8">
                  <c:v>0.34249918333333329</c:v>
                </c:pt>
                <c:pt idx="9">
                  <c:v>0.4723933666666667</c:v>
                </c:pt>
                <c:pt idx="10">
                  <c:v>0.4061930333333334</c:v>
                </c:pt>
                <c:pt idx="11">
                  <c:v>0.4184353666666667</c:v>
                </c:pt>
                <c:pt idx="12">
                  <c:v>0.38105658333333342</c:v>
                </c:pt>
                <c:pt idx="13">
                  <c:v>0.39938323333333337</c:v>
                </c:pt>
                <c:pt idx="14">
                  <c:v>0.48612214000000009</c:v>
                </c:pt>
                <c:pt idx="15">
                  <c:v>0.33502678333333336</c:v>
                </c:pt>
                <c:pt idx="16">
                  <c:v>0.41814285000000001</c:v>
                </c:pt>
                <c:pt idx="17">
                  <c:v>0.40630081666666662</c:v>
                </c:pt>
                <c:pt idx="18">
                  <c:v>0.40015224999999993</c:v>
                </c:pt>
                <c:pt idx="19">
                  <c:v>0.37268119999999999</c:v>
                </c:pt>
                <c:pt idx="20">
                  <c:v>0.47654621666666669</c:v>
                </c:pt>
                <c:pt idx="21">
                  <c:v>0.34158170000000004</c:v>
                </c:pt>
                <c:pt idx="22">
                  <c:v>0.44480171666666668</c:v>
                </c:pt>
                <c:pt idx="23">
                  <c:v>0.47767526666666665</c:v>
                </c:pt>
                <c:pt idx="24">
                  <c:v>0.37173556666666668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A0-4146-9469-55BE35AD3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8696"/>
        <c:axId val="699784576"/>
      </c:scatterChart>
      <c:valAx>
        <c:axId val="69977869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4576"/>
        <c:crosses val="autoZero"/>
        <c:crossBetween val="midCat"/>
        <c:majorUnit val="3"/>
        <c:minorUnit val="1"/>
      </c:valAx>
      <c:valAx>
        <c:axId val="699784576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</a:t>
                </a:r>
                <a:r>
                  <a:rPr lang="nl-NL" baseline="0"/>
                  <a:t> overlevingskans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9840551181102364E-2"/>
              <c:y val="0.25393483019862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869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33693865189933"/>
          <c:y val="0.80942922347149715"/>
          <c:w val="0.79174526261140432"/>
          <c:h val="6.4997072634509462E-2"/>
        </c:manualLayout>
      </c:layout>
      <c:overlay val="1"/>
      <c:txPr>
        <a:bodyPr/>
        <a:lstStyle/>
        <a:p>
          <a:pPr>
            <a:defRPr sz="6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habitatgroepen
overleving juv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bos en park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DA-4257-B350-4E036CE903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DA-4257-B350-4E036CE903C0}"/>
              </c:ext>
            </c:extLst>
          </c:dPt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juv'!$G$85:$AF$85</c:f>
              <c:numCache>
                <c:formatCode>0.00</c:formatCode>
                <c:ptCount val="26"/>
                <c:pt idx="0">
                  <c:v>8.9050859999999996E-2</c:v>
                </c:pt>
                <c:pt idx="1">
                  <c:v>0.1157035625</c:v>
                </c:pt>
                <c:pt idx="2">
                  <c:v>0.10054989999999998</c:v>
                </c:pt>
                <c:pt idx="3">
                  <c:v>7.4901028571428566E-2</c:v>
                </c:pt>
                <c:pt idx="4">
                  <c:v>0.12866341428571429</c:v>
                </c:pt>
                <c:pt idx="5">
                  <c:v>0.11188015</c:v>
                </c:pt>
                <c:pt idx="6">
                  <c:v>0.13896419999999998</c:v>
                </c:pt>
                <c:pt idx="7">
                  <c:v>0.13263274999999999</c:v>
                </c:pt>
                <c:pt idx="8">
                  <c:v>6.6557240000000004E-2</c:v>
                </c:pt>
                <c:pt idx="9">
                  <c:v>0.12202646000000002</c:v>
                </c:pt>
                <c:pt idx="10">
                  <c:v>0.11445214285714286</c:v>
                </c:pt>
                <c:pt idx="11">
                  <c:v>9.2206650000000001E-2</c:v>
                </c:pt>
                <c:pt idx="12">
                  <c:v>0.10554073999999999</c:v>
                </c:pt>
                <c:pt idx="13">
                  <c:v>0.134950125</c:v>
                </c:pt>
                <c:pt idx="14">
                  <c:v>0.140167075</c:v>
                </c:pt>
                <c:pt idx="15">
                  <c:v>0.10237881111111111</c:v>
                </c:pt>
                <c:pt idx="16">
                  <c:v>0.15856785000000001</c:v>
                </c:pt>
                <c:pt idx="17">
                  <c:v>0.17247636999999999</c:v>
                </c:pt>
                <c:pt idx="18">
                  <c:v>0.15493691000000001</c:v>
                </c:pt>
                <c:pt idx="19">
                  <c:v>0.106770925</c:v>
                </c:pt>
                <c:pt idx="20">
                  <c:v>0.11622681999999998</c:v>
                </c:pt>
                <c:pt idx="21">
                  <c:v>0.10243615714285714</c:v>
                </c:pt>
                <c:pt idx="22">
                  <c:v>0.11211599999999998</c:v>
                </c:pt>
                <c:pt idx="23">
                  <c:v>0.11752685999999998</c:v>
                </c:pt>
                <c:pt idx="24">
                  <c:v>0.12506642000000001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DA-4257-B350-4E036CE903C0}"/>
            </c:ext>
          </c:extLst>
        </c:ser>
        <c:ser>
          <c:idx val="1"/>
          <c:order val="1"/>
          <c:tx>
            <c:v>struweel</c:v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juv'!$G$83:$AF$83</c:f>
              <c:numCache>
                <c:formatCode>0.00</c:formatCode>
                <c:ptCount val="26"/>
                <c:pt idx="0">
                  <c:v>9.3028875000000011E-2</c:v>
                </c:pt>
                <c:pt idx="1">
                  <c:v>9.8188966666666669E-2</c:v>
                </c:pt>
                <c:pt idx="2">
                  <c:v>7.0254800000000006E-2</c:v>
                </c:pt>
                <c:pt idx="3">
                  <c:v>7.9678749999999993E-2</c:v>
                </c:pt>
                <c:pt idx="4">
                  <c:v>6.0678849999999999E-2</c:v>
                </c:pt>
                <c:pt idx="5">
                  <c:v>9.0329499999999993E-2</c:v>
                </c:pt>
                <c:pt idx="6">
                  <c:v>8.6939799999999998E-2</c:v>
                </c:pt>
                <c:pt idx="7">
                  <c:v>8.9852366666666669E-2</c:v>
                </c:pt>
                <c:pt idx="8">
                  <c:v>7.4747833333333333E-2</c:v>
                </c:pt>
                <c:pt idx="9">
                  <c:v>6.9458566666666666E-2</c:v>
                </c:pt>
                <c:pt idx="10">
                  <c:v>9.2112520000000003E-2</c:v>
                </c:pt>
                <c:pt idx="11">
                  <c:v>9.9681475000000005E-2</c:v>
                </c:pt>
                <c:pt idx="12">
                  <c:v>0.13176099999999999</c:v>
                </c:pt>
                <c:pt idx="13">
                  <c:v>8.0932599999999993E-2</c:v>
                </c:pt>
                <c:pt idx="14">
                  <c:v>0.10793797999999999</c:v>
                </c:pt>
                <c:pt idx="15">
                  <c:v>6.7489499999999994E-2</c:v>
                </c:pt>
                <c:pt idx="16">
                  <c:v>0.11207885000000001</c:v>
                </c:pt>
                <c:pt idx="17">
                  <c:v>9.6458599999999992E-2</c:v>
                </c:pt>
                <c:pt idx="18">
                  <c:v>0.10864410000000001</c:v>
                </c:pt>
                <c:pt idx="19">
                  <c:v>7.6236774999999993E-2</c:v>
                </c:pt>
                <c:pt idx="20">
                  <c:v>8.7261600000000009E-2</c:v>
                </c:pt>
                <c:pt idx="21">
                  <c:v>9.2392800000000011E-2</c:v>
                </c:pt>
                <c:pt idx="22">
                  <c:v>9.4128200000000009E-2</c:v>
                </c:pt>
                <c:pt idx="23">
                  <c:v>6.7027349999999999E-2</c:v>
                </c:pt>
                <c:pt idx="24">
                  <c:v>8.7168139999999991E-2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DA-4257-B350-4E036CE903C0}"/>
            </c:ext>
          </c:extLst>
        </c:ser>
        <c:ser>
          <c:idx val="2"/>
          <c:order val="2"/>
          <c:tx>
            <c:v>moeras</c:v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'overleving juv'!$G$81:$AF$81</c:f>
              <c:numCache>
                <c:formatCode>0.00</c:formatCode>
                <c:ptCount val="26"/>
                <c:pt idx="0">
                  <c:v>7.1241399999999996E-2</c:v>
                </c:pt>
                <c:pt idx="1">
                  <c:v>8.5546149999999987E-2</c:v>
                </c:pt>
                <c:pt idx="2">
                  <c:v>7.1405733333333332E-2</c:v>
                </c:pt>
                <c:pt idx="3">
                  <c:v>0.110705025</c:v>
                </c:pt>
                <c:pt idx="4">
                  <c:v>7.0417974999999994E-2</c:v>
                </c:pt>
                <c:pt idx="5">
                  <c:v>7.5572566666666674E-2</c:v>
                </c:pt>
                <c:pt idx="6">
                  <c:v>0.1247819</c:v>
                </c:pt>
                <c:pt idx="7">
                  <c:v>7.9223783333333339E-2</c:v>
                </c:pt>
                <c:pt idx="8">
                  <c:v>8.3241799999999991E-2</c:v>
                </c:pt>
                <c:pt idx="9">
                  <c:v>0.11507966</c:v>
                </c:pt>
                <c:pt idx="10">
                  <c:v>7.2977850000000011E-2</c:v>
                </c:pt>
                <c:pt idx="11">
                  <c:v>8.5802679999999992E-2</c:v>
                </c:pt>
                <c:pt idx="12">
                  <c:v>9.1757333333333344E-2</c:v>
                </c:pt>
                <c:pt idx="13">
                  <c:v>8.1358900000000012E-2</c:v>
                </c:pt>
                <c:pt idx="14">
                  <c:v>0.1092146</c:v>
                </c:pt>
                <c:pt idx="15">
                  <c:v>7.9271900000000006E-2</c:v>
                </c:pt>
                <c:pt idx="16">
                  <c:v>9.0372199999999986E-2</c:v>
                </c:pt>
                <c:pt idx="17">
                  <c:v>9.3430800000000008E-2</c:v>
                </c:pt>
                <c:pt idx="18">
                  <c:v>7.4077366666666658E-2</c:v>
                </c:pt>
                <c:pt idx="19">
                  <c:v>7.5149149999999998E-2</c:v>
                </c:pt>
                <c:pt idx="20">
                  <c:v>0.11675708333333333</c:v>
                </c:pt>
                <c:pt idx="21">
                  <c:v>8.0237539999999996E-2</c:v>
                </c:pt>
                <c:pt idx="22">
                  <c:v>9.8381675000000002E-2</c:v>
                </c:pt>
                <c:pt idx="23">
                  <c:v>9.3170950000000016E-2</c:v>
                </c:pt>
                <c:pt idx="24">
                  <c:v>7.3242050000000003E-2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DA-4257-B350-4E036CE90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9480"/>
        <c:axId val="699783792"/>
      </c:scatterChart>
      <c:valAx>
        <c:axId val="699779480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3792"/>
        <c:crosses val="autoZero"/>
        <c:crossBetween val="midCat"/>
        <c:majorUnit val="3"/>
        <c:minorUnit val="1"/>
      </c:valAx>
      <c:valAx>
        <c:axId val="699783792"/>
        <c:scaling>
          <c:orientation val="minMax"/>
          <c:max val="0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</a:t>
                </a:r>
                <a:r>
                  <a:rPr lang="nl-NL" baseline="0"/>
                  <a:t> overlevingskans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9840551181102364E-2"/>
              <c:y val="0.25393483019862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948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07121225231463"/>
          <c:y val="0.81195942312977187"/>
          <c:w val="0.79460448213204138"/>
          <c:h val="6.6644522242003512E-2"/>
        </c:manualLayout>
      </c:layout>
      <c:overlay val="0"/>
      <c:txPr>
        <a:bodyPr/>
        <a:lstStyle/>
        <a:p>
          <a:pPr>
            <a:defRPr sz="6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habitatgroepen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bos en park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B4-419B-9ACB-BA9EC168D3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B4-419B-9ACB-BA9EC168D398}"/>
              </c:ext>
            </c:extLst>
          </c:dPt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reproductie!$G$85:$AF$85</c:f>
              <c:numCache>
                <c:formatCode>0.00</c:formatCode>
                <c:ptCount val="26"/>
                <c:pt idx="0">
                  <c:v>2.2029383481785723</c:v>
                </c:pt>
                <c:pt idx="1">
                  <c:v>1.8206519535510128</c:v>
                </c:pt>
                <c:pt idx="2">
                  <c:v>2.5902977213761349</c:v>
                </c:pt>
                <c:pt idx="3">
                  <c:v>1.8038011590402381</c:v>
                </c:pt>
                <c:pt idx="4">
                  <c:v>2.59683835511678</c:v>
                </c:pt>
                <c:pt idx="5">
                  <c:v>1.6940048876007812</c:v>
                </c:pt>
                <c:pt idx="6">
                  <c:v>2.8790978943458727</c:v>
                </c:pt>
                <c:pt idx="7">
                  <c:v>2.615205141394306</c:v>
                </c:pt>
                <c:pt idx="8">
                  <c:v>3.1693143243378143</c:v>
                </c:pt>
                <c:pt idx="9">
                  <c:v>2.629854781215081</c:v>
                </c:pt>
                <c:pt idx="10">
                  <c:v>1.6076150973589702</c:v>
                </c:pt>
                <c:pt idx="11">
                  <c:v>2.2489464157137307</c:v>
                </c:pt>
                <c:pt idx="12">
                  <c:v>2.154718592979743</c:v>
                </c:pt>
                <c:pt idx="13">
                  <c:v>2.7557044236520296</c:v>
                </c:pt>
                <c:pt idx="14">
                  <c:v>3.2272235286860509</c:v>
                </c:pt>
                <c:pt idx="15">
                  <c:v>2.820517744654143</c:v>
                </c:pt>
                <c:pt idx="16">
                  <c:v>2.8049980410902453</c:v>
                </c:pt>
                <c:pt idx="17">
                  <c:v>1.8628496434170572</c:v>
                </c:pt>
                <c:pt idx="18">
                  <c:v>2.5393371612739735</c:v>
                </c:pt>
                <c:pt idx="19">
                  <c:v>2.3681491647480994</c:v>
                </c:pt>
                <c:pt idx="20">
                  <c:v>1.7571975497764079</c:v>
                </c:pt>
                <c:pt idx="21">
                  <c:v>3.5186636794380037</c:v>
                </c:pt>
                <c:pt idx="22">
                  <c:v>2.3629911157313637</c:v>
                </c:pt>
                <c:pt idx="23">
                  <c:v>4.204718612865598</c:v>
                </c:pt>
                <c:pt idx="24">
                  <c:v>2.2201949670252858</c:v>
                </c:pt>
                <c:pt idx="25">
                  <c:v>2.1117841978690892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B4-419B-9ACB-BA9EC168D398}"/>
            </c:ext>
          </c:extLst>
        </c:ser>
        <c:ser>
          <c:idx val="1"/>
          <c:order val="1"/>
          <c:tx>
            <c:v>struweel</c:v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reproductie!$G$83:$AF$83</c:f>
              <c:numCache>
                <c:formatCode>0.00</c:formatCode>
                <c:ptCount val="26"/>
                <c:pt idx="0">
                  <c:v>1.1192467237284078</c:v>
                </c:pt>
                <c:pt idx="1">
                  <c:v>1.0667399495472529</c:v>
                </c:pt>
                <c:pt idx="2">
                  <c:v>1.1706856557323557</c:v>
                </c:pt>
                <c:pt idx="3">
                  <c:v>1.1163906213032526</c:v>
                </c:pt>
                <c:pt idx="4">
                  <c:v>0.91065511789182452</c:v>
                </c:pt>
                <c:pt idx="5">
                  <c:v>1.0296195267003179</c:v>
                </c:pt>
                <c:pt idx="6">
                  <c:v>1.2923761705234855</c:v>
                </c:pt>
                <c:pt idx="7">
                  <c:v>1.1323631139819992</c:v>
                </c:pt>
                <c:pt idx="8">
                  <c:v>1.1903252121122587</c:v>
                </c:pt>
                <c:pt idx="9">
                  <c:v>0.90918022567908285</c:v>
                </c:pt>
                <c:pt idx="10">
                  <c:v>0.86094935842908238</c:v>
                </c:pt>
                <c:pt idx="11">
                  <c:v>0.75638715307342463</c:v>
                </c:pt>
                <c:pt idx="12">
                  <c:v>0.91304600988776197</c:v>
                </c:pt>
                <c:pt idx="13">
                  <c:v>1.2763788688806441</c:v>
                </c:pt>
                <c:pt idx="14">
                  <c:v>0.75831863606131444</c:v>
                </c:pt>
                <c:pt idx="15">
                  <c:v>0.83911104623308186</c:v>
                </c:pt>
                <c:pt idx="16">
                  <c:v>1.009077677640327</c:v>
                </c:pt>
                <c:pt idx="17">
                  <c:v>0.93044533274318331</c:v>
                </c:pt>
                <c:pt idx="18">
                  <c:v>1.0704112234438701</c:v>
                </c:pt>
                <c:pt idx="19">
                  <c:v>0.94048299332153251</c:v>
                </c:pt>
                <c:pt idx="20">
                  <c:v>0.76839470409142541</c:v>
                </c:pt>
                <c:pt idx="21">
                  <c:v>0.8958954300213684</c:v>
                </c:pt>
                <c:pt idx="22">
                  <c:v>1.3310652467234065</c:v>
                </c:pt>
                <c:pt idx="23">
                  <c:v>1.035948039755193</c:v>
                </c:pt>
                <c:pt idx="24">
                  <c:v>0.83490355957861462</c:v>
                </c:pt>
                <c:pt idx="25">
                  <c:v>0.57093305691988883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B4-419B-9ACB-BA9EC168D398}"/>
            </c:ext>
          </c:extLst>
        </c:ser>
        <c:ser>
          <c:idx val="2"/>
          <c:order val="2"/>
          <c:tx>
            <c:v>moeras</c:v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reproductie!$G$2:$AF$2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xVal>
          <c:yVal>
            <c:numRef>
              <c:f>reproductie!$G$81:$AF$81</c:f>
              <c:numCache>
                <c:formatCode>0.00</c:formatCode>
                <c:ptCount val="26"/>
                <c:pt idx="0">
                  <c:v>0.9874582890085154</c:v>
                </c:pt>
                <c:pt idx="1">
                  <c:v>1.1776660784106807</c:v>
                </c:pt>
                <c:pt idx="2">
                  <c:v>1.0187262053096344</c:v>
                </c:pt>
                <c:pt idx="3">
                  <c:v>1.1456221584779112</c:v>
                </c:pt>
                <c:pt idx="4">
                  <c:v>0.95988564493342843</c:v>
                </c:pt>
                <c:pt idx="5">
                  <c:v>1.0247596131931402</c:v>
                </c:pt>
                <c:pt idx="6">
                  <c:v>1.4248787310133559</c:v>
                </c:pt>
                <c:pt idx="7">
                  <c:v>1.6293405372820635</c:v>
                </c:pt>
                <c:pt idx="8">
                  <c:v>1.6039838058364915</c:v>
                </c:pt>
                <c:pt idx="9">
                  <c:v>1.6495400503934408</c:v>
                </c:pt>
                <c:pt idx="10">
                  <c:v>1.1914491854322813</c:v>
                </c:pt>
                <c:pt idx="11">
                  <c:v>1.1615068921594862</c:v>
                </c:pt>
                <c:pt idx="12">
                  <c:v>1.6171434340097424</c:v>
                </c:pt>
                <c:pt idx="13">
                  <c:v>1.7574595550561913</c:v>
                </c:pt>
                <c:pt idx="14">
                  <c:v>1.656239466115716</c:v>
                </c:pt>
                <c:pt idx="15">
                  <c:v>1.1930619921959573</c:v>
                </c:pt>
                <c:pt idx="16">
                  <c:v>1.7716880231753678</c:v>
                </c:pt>
                <c:pt idx="17">
                  <c:v>1.2656456978982475</c:v>
                </c:pt>
                <c:pt idx="18">
                  <c:v>1.3862410992881546</c:v>
                </c:pt>
                <c:pt idx="19">
                  <c:v>1.3001073946432558</c:v>
                </c:pt>
                <c:pt idx="20">
                  <c:v>1.1745599095584658</c:v>
                </c:pt>
                <c:pt idx="21">
                  <c:v>1.7801698971115878</c:v>
                </c:pt>
                <c:pt idx="22">
                  <c:v>1.6785301537282085</c:v>
                </c:pt>
                <c:pt idx="23">
                  <c:v>1.5774757487993181</c:v>
                </c:pt>
                <c:pt idx="24">
                  <c:v>0.99658586210580591</c:v>
                </c:pt>
                <c:pt idx="25">
                  <c:v>1.074054874320699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B4-419B-9ACB-BA9EC168D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87712"/>
        <c:axId val="699786928"/>
      </c:scatterChart>
      <c:valAx>
        <c:axId val="699787712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6928"/>
        <c:crosses val="autoZero"/>
        <c:crossBetween val="midCat"/>
        <c:majorUnit val="3"/>
        <c:minorUnit val="1"/>
      </c:valAx>
      <c:valAx>
        <c:axId val="699786928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771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22580254391278"/>
          <c:y val="0.80965098634294375"/>
          <c:w val="0.78141766894522802"/>
          <c:h val="6.6644522242003512E-2"/>
        </c:manualLayout>
      </c:layout>
      <c:overlay val="0"/>
      <c:txPr>
        <a:bodyPr/>
        <a:lstStyle/>
        <a:p>
          <a:pPr>
            <a:defRPr sz="6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Heggenmus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60E-464A-A57E-94734092B399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60E-464A-A57E-94734092B399}"/>
              </c:ext>
            </c:extLst>
          </c:dPt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ad'!$E$9:$AE$9</c:f>
              <c:numCache>
                <c:formatCode>0.00</c:formatCode>
                <c:ptCount val="27"/>
                <c:pt idx="1">
                  <c:v>0.53279310000000002</c:v>
                </c:pt>
                <c:pt idx="2">
                  <c:v>0.22589619999999999</c:v>
                </c:pt>
                <c:pt idx="3">
                  <c:v>0.42547249999999998</c:v>
                </c:pt>
                <c:pt idx="4">
                  <c:v>0.49295840000000002</c:v>
                </c:pt>
                <c:pt idx="5">
                  <c:v>0.40975519999999999</c:v>
                </c:pt>
                <c:pt idx="6">
                  <c:v>0.44393139999999998</c:v>
                </c:pt>
                <c:pt idx="7">
                  <c:v>0.39376440000000001</c:v>
                </c:pt>
                <c:pt idx="8">
                  <c:v>0.46941529999999998</c:v>
                </c:pt>
                <c:pt idx="9">
                  <c:v>0.61602509999999999</c:v>
                </c:pt>
                <c:pt idx="10">
                  <c:v>0.32907629999999999</c:v>
                </c:pt>
                <c:pt idx="11">
                  <c:v>0.41880610000000001</c:v>
                </c:pt>
                <c:pt idx="12">
                  <c:v>0.47057959999999999</c:v>
                </c:pt>
                <c:pt idx="13">
                  <c:v>0.4603624</c:v>
                </c:pt>
                <c:pt idx="14">
                  <c:v>0.40510350000000001</c:v>
                </c:pt>
                <c:pt idx="15">
                  <c:v>0.40463769999999999</c:v>
                </c:pt>
                <c:pt idx="16">
                  <c:v>0.35650399999999999</c:v>
                </c:pt>
                <c:pt idx="17">
                  <c:v>0.442687</c:v>
                </c:pt>
                <c:pt idx="18">
                  <c:v>0.44274279999999999</c:v>
                </c:pt>
                <c:pt idx="19">
                  <c:v>0.48534870000000002</c:v>
                </c:pt>
                <c:pt idx="20">
                  <c:v>0.4476424</c:v>
                </c:pt>
                <c:pt idx="21">
                  <c:v>0.50527180000000005</c:v>
                </c:pt>
                <c:pt idx="22">
                  <c:v>0.56175920000000001</c:v>
                </c:pt>
                <c:pt idx="23">
                  <c:v>0.41572609999999999</c:v>
                </c:pt>
                <c:pt idx="24">
                  <c:v>0.43147960000000002</c:v>
                </c:pt>
                <c:pt idx="25">
                  <c:v>0.52701109999999995</c:v>
                </c:pt>
                <c:pt idx="26">
                  <c:v>0.37791000000000002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0E-464A-A57E-94734092B39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ad'!$E$10:$AE$10</c:f>
              <c:numCache>
                <c:formatCode>0.00</c:formatCode>
                <c:ptCount val="27"/>
                <c:pt idx="1">
                  <c:v>0.25026199999999998</c:v>
                </c:pt>
                <c:pt idx="2">
                  <c:v>0.1016825</c:v>
                </c:pt>
                <c:pt idx="3">
                  <c:v>0.26591100000000001</c:v>
                </c:pt>
                <c:pt idx="4">
                  <c:v>0.33107409999999998</c:v>
                </c:pt>
                <c:pt idx="5">
                  <c:v>0.27129540000000002</c:v>
                </c:pt>
                <c:pt idx="6">
                  <c:v>0.3010372</c:v>
                </c:pt>
                <c:pt idx="7">
                  <c:v>0.2636462</c:v>
                </c:pt>
                <c:pt idx="8">
                  <c:v>0.33487339999999999</c:v>
                </c:pt>
                <c:pt idx="9">
                  <c:v>0.4376041</c:v>
                </c:pt>
                <c:pt idx="10">
                  <c:v>0.2275143</c:v>
                </c:pt>
                <c:pt idx="11">
                  <c:v>0.28838019999999998</c:v>
                </c:pt>
                <c:pt idx="12">
                  <c:v>0.33625719999999998</c:v>
                </c:pt>
                <c:pt idx="13">
                  <c:v>0.32954830000000002</c:v>
                </c:pt>
                <c:pt idx="14">
                  <c:v>0.28423720000000002</c:v>
                </c:pt>
                <c:pt idx="15">
                  <c:v>0.28546359999999998</c:v>
                </c:pt>
                <c:pt idx="16">
                  <c:v>0.2452839</c:v>
                </c:pt>
                <c:pt idx="17">
                  <c:v>0.3070947</c:v>
                </c:pt>
                <c:pt idx="18">
                  <c:v>0.30494450000000001</c:v>
                </c:pt>
                <c:pt idx="19">
                  <c:v>0.34633639999999999</c:v>
                </c:pt>
                <c:pt idx="20">
                  <c:v>0.32140049999999998</c:v>
                </c:pt>
                <c:pt idx="21">
                  <c:v>0.38118679999999999</c:v>
                </c:pt>
                <c:pt idx="22">
                  <c:v>0.41831079999999998</c:v>
                </c:pt>
                <c:pt idx="23">
                  <c:v>0.29379260000000001</c:v>
                </c:pt>
                <c:pt idx="24">
                  <c:v>0.3076197</c:v>
                </c:pt>
                <c:pt idx="25">
                  <c:v>0.37625999999999998</c:v>
                </c:pt>
                <c:pt idx="26">
                  <c:v>0.24750739999999999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0E-464A-A57E-94734092B39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ad'!$E$11:$AE$11</c:f>
              <c:numCache>
                <c:formatCode>0.00</c:formatCode>
                <c:ptCount val="27"/>
                <c:pt idx="1">
                  <c:v>0.7957495</c:v>
                </c:pt>
                <c:pt idx="2">
                  <c:v>0.42932819999999999</c:v>
                </c:pt>
                <c:pt idx="3">
                  <c:v>0.60223190000000004</c:v>
                </c:pt>
                <c:pt idx="4">
                  <c:v>0.6563329</c:v>
                </c:pt>
                <c:pt idx="5">
                  <c:v>0.56417050000000002</c:v>
                </c:pt>
                <c:pt idx="6">
                  <c:v>0.59674490000000002</c:v>
                </c:pt>
                <c:pt idx="7">
                  <c:v>0.54092600000000002</c:v>
                </c:pt>
                <c:pt idx="8">
                  <c:v>0.6085547</c:v>
                </c:pt>
                <c:pt idx="9">
                  <c:v>0.7678682</c:v>
                </c:pt>
                <c:pt idx="10">
                  <c:v>0.44958920000000002</c:v>
                </c:pt>
                <c:pt idx="11">
                  <c:v>0.56166229999999995</c:v>
                </c:pt>
                <c:pt idx="12">
                  <c:v>0.60930300000000004</c:v>
                </c:pt>
                <c:pt idx="13">
                  <c:v>0.59687500000000004</c:v>
                </c:pt>
                <c:pt idx="14">
                  <c:v>0.53868499999999997</c:v>
                </c:pt>
                <c:pt idx="15">
                  <c:v>0.53622720000000001</c:v>
                </c:pt>
                <c:pt idx="16">
                  <c:v>0.48569990000000002</c:v>
                </c:pt>
                <c:pt idx="17">
                  <c:v>0.58739560000000002</c:v>
                </c:pt>
                <c:pt idx="18">
                  <c:v>0.58995660000000005</c:v>
                </c:pt>
                <c:pt idx="19">
                  <c:v>0.62666560000000004</c:v>
                </c:pt>
                <c:pt idx="20">
                  <c:v>0.58101510000000001</c:v>
                </c:pt>
                <c:pt idx="21">
                  <c:v>0.62871089999999996</c:v>
                </c:pt>
                <c:pt idx="22">
                  <c:v>0.69557650000000004</c:v>
                </c:pt>
                <c:pt idx="23">
                  <c:v>0.54892989999999997</c:v>
                </c:pt>
                <c:pt idx="24">
                  <c:v>0.56454720000000003</c:v>
                </c:pt>
                <c:pt idx="25">
                  <c:v>0.6729927</c:v>
                </c:pt>
                <c:pt idx="26">
                  <c:v>0.52874149999999998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0E-464A-A57E-94734092B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17936"/>
        <c:axId val="699718720"/>
      </c:scatterChart>
      <c:valAx>
        <c:axId val="699717936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8720"/>
        <c:crosses val="autoZero"/>
        <c:crossBetween val="midCat"/>
        <c:majorUnit val="3"/>
        <c:minorUnit val="1"/>
      </c:valAx>
      <c:valAx>
        <c:axId val="69971872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793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Heggenmus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8B-4958-A468-2308B4391BB2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E8B-4958-A468-2308B4391BB2}"/>
              </c:ext>
            </c:extLst>
          </c:dPt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juv'!$E$9:$AE$9</c:f>
              <c:numCache>
                <c:formatCode>0.00</c:formatCode>
                <c:ptCount val="27"/>
                <c:pt idx="0">
                  <c:v>0.2445774</c:v>
                </c:pt>
                <c:pt idx="1">
                  <c:v>0.15784909999999999</c:v>
                </c:pt>
                <c:pt idx="2">
                  <c:v>0.13919899999999999</c:v>
                </c:pt>
                <c:pt idx="3">
                  <c:v>9.6002299999999999E-2</c:v>
                </c:pt>
                <c:pt idx="5">
                  <c:v>7.1938199999999994E-2</c:v>
                </c:pt>
                <c:pt idx="7">
                  <c:v>0.15177779999999999</c:v>
                </c:pt>
                <c:pt idx="9">
                  <c:v>7.1171399999999996E-2</c:v>
                </c:pt>
                <c:pt idx="10">
                  <c:v>5.2804700000000003E-2</c:v>
                </c:pt>
                <c:pt idx="11">
                  <c:v>5.8111999999999997E-2</c:v>
                </c:pt>
                <c:pt idx="12">
                  <c:v>0.1447242</c:v>
                </c:pt>
                <c:pt idx="13">
                  <c:v>9.87204E-2</c:v>
                </c:pt>
                <c:pt idx="14">
                  <c:v>0.19267889999999999</c:v>
                </c:pt>
                <c:pt idx="15">
                  <c:v>5.3562600000000002E-2</c:v>
                </c:pt>
                <c:pt idx="16">
                  <c:v>0.15357170000000001</c:v>
                </c:pt>
                <c:pt idx="17">
                  <c:v>5.3332400000000002E-2</c:v>
                </c:pt>
                <c:pt idx="18">
                  <c:v>0.1225393</c:v>
                </c:pt>
                <c:pt idx="20">
                  <c:v>8.2425799999999994E-2</c:v>
                </c:pt>
                <c:pt idx="21">
                  <c:v>6.54999E-2</c:v>
                </c:pt>
                <c:pt idx="22">
                  <c:v>6.0619199999999998E-2</c:v>
                </c:pt>
                <c:pt idx="23">
                  <c:v>0.10517609999999999</c:v>
                </c:pt>
                <c:pt idx="24">
                  <c:v>8.32484E-2</c:v>
                </c:pt>
                <c:pt idx="26">
                  <c:v>0.1261534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8B-4958-A468-2308B4391BB2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juv'!$E$10:$AE$10</c:f>
              <c:numCache>
                <c:formatCode>0.00</c:formatCode>
                <c:ptCount val="27"/>
                <c:pt idx="0">
                  <c:v>8.4224599999999997E-2</c:v>
                </c:pt>
                <c:pt idx="1">
                  <c:v>5.5379600000000001E-2</c:v>
                </c:pt>
                <c:pt idx="2">
                  <c:v>6.3504500000000005E-2</c:v>
                </c:pt>
                <c:pt idx="3">
                  <c:v>3.8575199999999997E-2</c:v>
                </c:pt>
                <c:pt idx="5">
                  <c:v>2.8935099999999998E-2</c:v>
                </c:pt>
                <c:pt idx="7">
                  <c:v>7.5799800000000001E-2</c:v>
                </c:pt>
                <c:pt idx="9">
                  <c:v>2.57305E-2</c:v>
                </c:pt>
                <c:pt idx="10">
                  <c:v>1.9215300000000001E-2</c:v>
                </c:pt>
                <c:pt idx="11">
                  <c:v>2.34719E-2</c:v>
                </c:pt>
                <c:pt idx="12">
                  <c:v>7.2295399999999996E-2</c:v>
                </c:pt>
                <c:pt idx="13">
                  <c:v>4.2695400000000001E-2</c:v>
                </c:pt>
                <c:pt idx="14">
                  <c:v>0.1103368</c:v>
                </c:pt>
                <c:pt idx="15">
                  <c:v>1.9468800000000001E-2</c:v>
                </c:pt>
                <c:pt idx="16">
                  <c:v>7.9311199999999998E-2</c:v>
                </c:pt>
                <c:pt idx="17">
                  <c:v>1.6679900000000001E-2</c:v>
                </c:pt>
                <c:pt idx="18">
                  <c:v>5.6358100000000001E-2</c:v>
                </c:pt>
                <c:pt idx="20">
                  <c:v>3.9911799999999997E-2</c:v>
                </c:pt>
                <c:pt idx="21">
                  <c:v>2.6498399999999998E-2</c:v>
                </c:pt>
                <c:pt idx="22">
                  <c:v>2.4441600000000001E-2</c:v>
                </c:pt>
                <c:pt idx="23">
                  <c:v>4.8331800000000001E-2</c:v>
                </c:pt>
                <c:pt idx="24">
                  <c:v>3.3484300000000002E-2</c:v>
                </c:pt>
                <c:pt idx="26">
                  <c:v>5.3561900000000003E-2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8B-4958-A468-2308B4391BB2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juv'!$E$2:$AE$2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'overleving juv'!$E$11:$AE$11</c:f>
              <c:numCache>
                <c:formatCode>0.00</c:formatCode>
                <c:ptCount val="27"/>
                <c:pt idx="0">
                  <c:v>0.53265169999999995</c:v>
                </c:pt>
                <c:pt idx="1">
                  <c:v>0.37470910000000002</c:v>
                </c:pt>
                <c:pt idx="2">
                  <c:v>0.27830519999999997</c:v>
                </c:pt>
                <c:pt idx="3">
                  <c:v>0.2194111</c:v>
                </c:pt>
                <c:pt idx="5">
                  <c:v>0.16780809999999999</c:v>
                </c:pt>
                <c:pt idx="7">
                  <c:v>0.28077570000000002</c:v>
                </c:pt>
                <c:pt idx="9">
                  <c:v>0.18188090000000001</c:v>
                </c:pt>
                <c:pt idx="10">
                  <c:v>0.13691420000000001</c:v>
                </c:pt>
                <c:pt idx="11">
                  <c:v>0.13671720000000001</c:v>
                </c:pt>
                <c:pt idx="12">
                  <c:v>0.26869870000000001</c:v>
                </c:pt>
                <c:pt idx="13">
                  <c:v>0.21198230000000001</c:v>
                </c:pt>
                <c:pt idx="14">
                  <c:v>0.31473240000000002</c:v>
                </c:pt>
                <c:pt idx="15">
                  <c:v>0.13890350000000001</c:v>
                </c:pt>
                <c:pt idx="16">
                  <c:v>0.27648329999999999</c:v>
                </c:pt>
                <c:pt idx="17">
                  <c:v>0.15761549999999999</c:v>
                </c:pt>
                <c:pt idx="18">
                  <c:v>0.2461634</c:v>
                </c:pt>
                <c:pt idx="20">
                  <c:v>0.16255800000000001</c:v>
                </c:pt>
                <c:pt idx="21">
                  <c:v>0.15288979999999999</c:v>
                </c:pt>
                <c:pt idx="22">
                  <c:v>0.1425227</c:v>
                </c:pt>
                <c:pt idx="23">
                  <c:v>0.21385299999999999</c:v>
                </c:pt>
                <c:pt idx="24">
                  <c:v>0.19225980000000001</c:v>
                </c:pt>
                <c:pt idx="26">
                  <c:v>0.26914860000000002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8B-4958-A468-2308B4391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3424"/>
        <c:axId val="699713232"/>
      </c:scatterChart>
      <c:valAx>
        <c:axId val="699723424"/>
        <c:scaling>
          <c:orientation val="minMax"/>
          <c:max val="2022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3232"/>
        <c:crosses val="autoZero"/>
        <c:crossBetween val="midCat"/>
        <c:majorUnit val="3"/>
        <c:minorUnit val="1"/>
      </c:valAx>
      <c:valAx>
        <c:axId val="699713232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3424"/>
        <c:crosses val="autoZero"/>
        <c:crossBetween val="midCat"/>
        <c:majorUnit val="0.1"/>
        <c:minorUnit val="5.000000000000001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10</xdr:col>
      <xdr:colOff>0</xdr:colOff>
      <xdr:row>20</xdr:row>
      <xdr:rowOff>66675</xdr:rowOff>
    </xdr:to>
    <xdr:graphicFrame macro="">
      <xdr:nvGraphicFramePr>
        <xdr:cNvPr id="4" name="Chart 8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5</xdr:col>
      <xdr:colOff>0</xdr:colOff>
      <xdr:row>20</xdr:row>
      <xdr:rowOff>47625</xdr:rowOff>
    </xdr:to>
    <xdr:graphicFrame macro="">
      <xdr:nvGraphicFramePr>
        <xdr:cNvPr id="5" name="Chart 8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15</xdr:col>
      <xdr:colOff>0</xdr:colOff>
      <xdr:row>20</xdr:row>
      <xdr:rowOff>76200</xdr:rowOff>
    </xdr:to>
    <xdr:graphicFrame macro="">
      <xdr:nvGraphicFramePr>
        <xdr:cNvPr id="6" name="Chart 8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5</xdr:col>
      <xdr:colOff>0</xdr:colOff>
      <xdr:row>35</xdr:row>
      <xdr:rowOff>47625</xdr:rowOff>
    </xdr:to>
    <xdr:graphicFrame macro="">
      <xdr:nvGraphicFramePr>
        <xdr:cNvPr id="7" name="Chart 8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10</xdr:col>
      <xdr:colOff>0</xdr:colOff>
      <xdr:row>35</xdr:row>
      <xdr:rowOff>66675</xdr:rowOff>
    </xdr:to>
    <xdr:graphicFrame macro="">
      <xdr:nvGraphicFramePr>
        <xdr:cNvPr id="8" name="Chart 8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15</xdr:col>
      <xdr:colOff>0</xdr:colOff>
      <xdr:row>35</xdr:row>
      <xdr:rowOff>66675</xdr:rowOff>
    </xdr:to>
    <xdr:graphicFrame macro="">
      <xdr:nvGraphicFramePr>
        <xdr:cNvPr id="9" name="Chart 8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50</xdr:row>
      <xdr:rowOff>47625</xdr:rowOff>
    </xdr:to>
    <xdr:graphicFrame macro="">
      <xdr:nvGraphicFramePr>
        <xdr:cNvPr id="10" name="Chart 8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10</xdr:col>
      <xdr:colOff>0</xdr:colOff>
      <xdr:row>50</xdr:row>
      <xdr:rowOff>66675</xdr:rowOff>
    </xdr:to>
    <xdr:graphicFrame macro="">
      <xdr:nvGraphicFramePr>
        <xdr:cNvPr id="11" name="Chart 8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36</xdr:row>
      <xdr:rowOff>0</xdr:rowOff>
    </xdr:from>
    <xdr:to>
      <xdr:col>15</xdr:col>
      <xdr:colOff>0</xdr:colOff>
      <xdr:row>50</xdr:row>
      <xdr:rowOff>66675</xdr:rowOff>
    </xdr:to>
    <xdr:graphicFrame macro="">
      <xdr:nvGraphicFramePr>
        <xdr:cNvPr id="12" name="Chart 8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51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13" name="Chart 8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14" name="Chart 87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5</xdr:col>
      <xdr:colOff>0</xdr:colOff>
      <xdr:row>65</xdr:row>
      <xdr:rowOff>0</xdr:rowOff>
    </xdr:to>
    <xdr:graphicFrame macro="">
      <xdr:nvGraphicFramePr>
        <xdr:cNvPr id="15" name="Chart 8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5</xdr:col>
      <xdr:colOff>0</xdr:colOff>
      <xdr:row>80</xdr:row>
      <xdr:rowOff>0</xdr:rowOff>
    </xdr:to>
    <xdr:graphicFrame macro="">
      <xdr:nvGraphicFramePr>
        <xdr:cNvPr id="19" name="Chart 86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66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22" name="Chart 8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24" name="Chart 8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5</xdr:col>
      <xdr:colOff>0</xdr:colOff>
      <xdr:row>95</xdr:row>
      <xdr:rowOff>47625</xdr:rowOff>
    </xdr:to>
    <xdr:graphicFrame macro="">
      <xdr:nvGraphicFramePr>
        <xdr:cNvPr id="28" name="Chart 8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10</xdr:col>
      <xdr:colOff>0</xdr:colOff>
      <xdr:row>95</xdr:row>
      <xdr:rowOff>66675</xdr:rowOff>
    </xdr:to>
    <xdr:graphicFrame macro="">
      <xdr:nvGraphicFramePr>
        <xdr:cNvPr id="29" name="Chart 8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81</xdr:row>
      <xdr:rowOff>0</xdr:rowOff>
    </xdr:from>
    <xdr:to>
      <xdr:col>15</xdr:col>
      <xdr:colOff>0</xdr:colOff>
      <xdr:row>95</xdr:row>
      <xdr:rowOff>66675</xdr:rowOff>
    </xdr:to>
    <xdr:graphicFrame macro="">
      <xdr:nvGraphicFramePr>
        <xdr:cNvPr id="30" name="Chart 87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5</xdr:col>
      <xdr:colOff>0</xdr:colOff>
      <xdr:row>110</xdr:row>
      <xdr:rowOff>0</xdr:rowOff>
    </xdr:to>
    <xdr:graphicFrame macro="">
      <xdr:nvGraphicFramePr>
        <xdr:cNvPr id="31" name="Chart 8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96</xdr:row>
      <xdr:rowOff>0</xdr:rowOff>
    </xdr:from>
    <xdr:to>
      <xdr:col>10</xdr:col>
      <xdr:colOff>0</xdr:colOff>
      <xdr:row>110</xdr:row>
      <xdr:rowOff>0</xdr:rowOff>
    </xdr:to>
    <xdr:graphicFrame macro="">
      <xdr:nvGraphicFramePr>
        <xdr:cNvPr id="32" name="Chart 87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0</xdr:colOff>
      <xdr:row>96</xdr:row>
      <xdr:rowOff>0</xdr:rowOff>
    </xdr:from>
    <xdr:to>
      <xdr:col>15</xdr:col>
      <xdr:colOff>0</xdr:colOff>
      <xdr:row>110</xdr:row>
      <xdr:rowOff>0</xdr:rowOff>
    </xdr:to>
    <xdr:graphicFrame macro="">
      <xdr:nvGraphicFramePr>
        <xdr:cNvPr id="33" name="Chart 87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5</xdr:col>
      <xdr:colOff>0</xdr:colOff>
      <xdr:row>125</xdr:row>
      <xdr:rowOff>47625</xdr:rowOff>
    </xdr:to>
    <xdr:graphicFrame macro="">
      <xdr:nvGraphicFramePr>
        <xdr:cNvPr id="37" name="Chart 8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111</xdr:row>
      <xdr:rowOff>0</xdr:rowOff>
    </xdr:from>
    <xdr:to>
      <xdr:col>10</xdr:col>
      <xdr:colOff>0</xdr:colOff>
      <xdr:row>125</xdr:row>
      <xdr:rowOff>66675</xdr:rowOff>
    </xdr:to>
    <xdr:graphicFrame macro="">
      <xdr:nvGraphicFramePr>
        <xdr:cNvPr id="38" name="Chart 8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0</xdr:colOff>
      <xdr:row>111</xdr:row>
      <xdr:rowOff>0</xdr:rowOff>
    </xdr:from>
    <xdr:to>
      <xdr:col>15</xdr:col>
      <xdr:colOff>0</xdr:colOff>
      <xdr:row>125</xdr:row>
      <xdr:rowOff>66675</xdr:rowOff>
    </xdr:to>
    <xdr:graphicFrame macro="">
      <xdr:nvGraphicFramePr>
        <xdr:cNvPr id="39" name="Chart 8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5</xdr:col>
      <xdr:colOff>0</xdr:colOff>
      <xdr:row>140</xdr:row>
      <xdr:rowOff>47625</xdr:rowOff>
    </xdr:to>
    <xdr:graphicFrame macro="">
      <xdr:nvGraphicFramePr>
        <xdr:cNvPr id="40" name="Chart 8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126</xdr:row>
      <xdr:rowOff>0</xdr:rowOff>
    </xdr:from>
    <xdr:to>
      <xdr:col>10</xdr:col>
      <xdr:colOff>0</xdr:colOff>
      <xdr:row>140</xdr:row>
      <xdr:rowOff>66675</xdr:rowOff>
    </xdr:to>
    <xdr:graphicFrame macro="">
      <xdr:nvGraphicFramePr>
        <xdr:cNvPr id="41" name="Chart 8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15</xdr:col>
      <xdr:colOff>0</xdr:colOff>
      <xdr:row>140</xdr:row>
      <xdr:rowOff>66675</xdr:rowOff>
    </xdr:to>
    <xdr:graphicFrame macro="">
      <xdr:nvGraphicFramePr>
        <xdr:cNvPr id="42" name="Chart 87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5</xdr:col>
      <xdr:colOff>0</xdr:colOff>
      <xdr:row>155</xdr:row>
      <xdr:rowOff>0</xdr:rowOff>
    </xdr:to>
    <xdr:graphicFrame macro="">
      <xdr:nvGraphicFramePr>
        <xdr:cNvPr id="43" name="Chart 8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9525</xdr:colOff>
      <xdr:row>140</xdr:row>
      <xdr:rowOff>142875</xdr:rowOff>
    </xdr:from>
    <xdr:to>
      <xdr:col>10</xdr:col>
      <xdr:colOff>9525</xdr:colOff>
      <xdr:row>154</xdr:row>
      <xdr:rowOff>142875</xdr:rowOff>
    </xdr:to>
    <xdr:graphicFrame macro="">
      <xdr:nvGraphicFramePr>
        <xdr:cNvPr id="44" name="Chart 87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9525</xdr:colOff>
      <xdr:row>140</xdr:row>
      <xdr:rowOff>142875</xdr:rowOff>
    </xdr:from>
    <xdr:to>
      <xdr:col>15</xdr:col>
      <xdr:colOff>9525</xdr:colOff>
      <xdr:row>154</xdr:row>
      <xdr:rowOff>142875</xdr:rowOff>
    </xdr:to>
    <xdr:graphicFrame macro="">
      <xdr:nvGraphicFramePr>
        <xdr:cNvPr id="45" name="Chart 87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5</xdr:col>
      <xdr:colOff>0</xdr:colOff>
      <xdr:row>170</xdr:row>
      <xdr:rowOff>47625</xdr:rowOff>
    </xdr:to>
    <xdr:graphicFrame macro="">
      <xdr:nvGraphicFramePr>
        <xdr:cNvPr id="49" name="Chart 86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156</xdr:row>
      <xdr:rowOff>0</xdr:rowOff>
    </xdr:from>
    <xdr:to>
      <xdr:col>10</xdr:col>
      <xdr:colOff>0</xdr:colOff>
      <xdr:row>170</xdr:row>
      <xdr:rowOff>66675</xdr:rowOff>
    </xdr:to>
    <xdr:graphicFrame macro="">
      <xdr:nvGraphicFramePr>
        <xdr:cNvPr id="50" name="Chart 87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0</xdr:colOff>
      <xdr:row>156</xdr:row>
      <xdr:rowOff>0</xdr:rowOff>
    </xdr:from>
    <xdr:to>
      <xdr:col>15</xdr:col>
      <xdr:colOff>0</xdr:colOff>
      <xdr:row>170</xdr:row>
      <xdr:rowOff>66675</xdr:rowOff>
    </xdr:to>
    <xdr:graphicFrame macro="">
      <xdr:nvGraphicFramePr>
        <xdr:cNvPr id="51" name="Chart 8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171</xdr:row>
      <xdr:rowOff>0</xdr:rowOff>
    </xdr:from>
    <xdr:to>
      <xdr:col>5</xdr:col>
      <xdr:colOff>0</xdr:colOff>
      <xdr:row>185</xdr:row>
      <xdr:rowOff>47625</xdr:rowOff>
    </xdr:to>
    <xdr:graphicFrame macro="">
      <xdr:nvGraphicFramePr>
        <xdr:cNvPr id="52" name="Chart 86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171</xdr:row>
      <xdr:rowOff>0</xdr:rowOff>
    </xdr:from>
    <xdr:to>
      <xdr:col>10</xdr:col>
      <xdr:colOff>0</xdr:colOff>
      <xdr:row>185</xdr:row>
      <xdr:rowOff>66675</xdr:rowOff>
    </xdr:to>
    <xdr:graphicFrame macro="">
      <xdr:nvGraphicFramePr>
        <xdr:cNvPr id="53" name="Chart 87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0</xdr:colOff>
      <xdr:row>171</xdr:row>
      <xdr:rowOff>0</xdr:rowOff>
    </xdr:from>
    <xdr:to>
      <xdr:col>15</xdr:col>
      <xdr:colOff>0</xdr:colOff>
      <xdr:row>185</xdr:row>
      <xdr:rowOff>66675</xdr:rowOff>
    </xdr:to>
    <xdr:graphicFrame macro="">
      <xdr:nvGraphicFramePr>
        <xdr:cNvPr id="54" name="Chart 87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186</xdr:row>
      <xdr:rowOff>0</xdr:rowOff>
    </xdr:from>
    <xdr:to>
      <xdr:col>5</xdr:col>
      <xdr:colOff>0</xdr:colOff>
      <xdr:row>200</xdr:row>
      <xdr:rowOff>47625</xdr:rowOff>
    </xdr:to>
    <xdr:graphicFrame macro="">
      <xdr:nvGraphicFramePr>
        <xdr:cNvPr id="55" name="Chart 86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</xdr:col>
      <xdr:colOff>0</xdr:colOff>
      <xdr:row>186</xdr:row>
      <xdr:rowOff>0</xdr:rowOff>
    </xdr:from>
    <xdr:to>
      <xdr:col>10</xdr:col>
      <xdr:colOff>0</xdr:colOff>
      <xdr:row>200</xdr:row>
      <xdr:rowOff>66675</xdr:rowOff>
    </xdr:to>
    <xdr:graphicFrame macro="">
      <xdr:nvGraphicFramePr>
        <xdr:cNvPr id="56" name="Chart 87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10</xdr:col>
      <xdr:colOff>0</xdr:colOff>
      <xdr:row>186</xdr:row>
      <xdr:rowOff>0</xdr:rowOff>
    </xdr:from>
    <xdr:to>
      <xdr:col>15</xdr:col>
      <xdr:colOff>0</xdr:colOff>
      <xdr:row>200</xdr:row>
      <xdr:rowOff>66675</xdr:rowOff>
    </xdr:to>
    <xdr:graphicFrame macro="">
      <xdr:nvGraphicFramePr>
        <xdr:cNvPr id="57" name="Chart 87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5</xdr:col>
      <xdr:colOff>0</xdr:colOff>
      <xdr:row>215</xdr:row>
      <xdr:rowOff>47625</xdr:rowOff>
    </xdr:to>
    <xdr:graphicFrame macro="">
      <xdr:nvGraphicFramePr>
        <xdr:cNvPr id="58" name="Chart 86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10</xdr:col>
      <xdr:colOff>0</xdr:colOff>
      <xdr:row>215</xdr:row>
      <xdr:rowOff>66675</xdr:rowOff>
    </xdr:to>
    <xdr:graphicFrame macro="">
      <xdr:nvGraphicFramePr>
        <xdr:cNvPr id="59" name="Chart 8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0</xdr:colOff>
      <xdr:row>201</xdr:row>
      <xdr:rowOff>0</xdr:rowOff>
    </xdr:from>
    <xdr:to>
      <xdr:col>15</xdr:col>
      <xdr:colOff>0</xdr:colOff>
      <xdr:row>215</xdr:row>
      <xdr:rowOff>66675</xdr:rowOff>
    </xdr:to>
    <xdr:graphicFrame macro="">
      <xdr:nvGraphicFramePr>
        <xdr:cNvPr id="60" name="Chart 87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216</xdr:row>
      <xdr:rowOff>0</xdr:rowOff>
    </xdr:from>
    <xdr:to>
      <xdr:col>5</xdr:col>
      <xdr:colOff>0</xdr:colOff>
      <xdr:row>230</xdr:row>
      <xdr:rowOff>47625</xdr:rowOff>
    </xdr:to>
    <xdr:graphicFrame macro="">
      <xdr:nvGraphicFramePr>
        <xdr:cNvPr id="61" name="Chart 86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0</xdr:colOff>
      <xdr:row>216</xdr:row>
      <xdr:rowOff>0</xdr:rowOff>
    </xdr:from>
    <xdr:to>
      <xdr:col>10</xdr:col>
      <xdr:colOff>0</xdr:colOff>
      <xdr:row>230</xdr:row>
      <xdr:rowOff>66675</xdr:rowOff>
    </xdr:to>
    <xdr:graphicFrame macro="">
      <xdr:nvGraphicFramePr>
        <xdr:cNvPr id="62" name="Chart 87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10</xdr:col>
      <xdr:colOff>0</xdr:colOff>
      <xdr:row>216</xdr:row>
      <xdr:rowOff>0</xdr:rowOff>
    </xdr:from>
    <xdr:to>
      <xdr:col>15</xdr:col>
      <xdr:colOff>0</xdr:colOff>
      <xdr:row>230</xdr:row>
      <xdr:rowOff>66675</xdr:rowOff>
    </xdr:to>
    <xdr:graphicFrame macro="">
      <xdr:nvGraphicFramePr>
        <xdr:cNvPr id="63" name="Chart 8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231</xdr:row>
      <xdr:rowOff>0</xdr:rowOff>
    </xdr:from>
    <xdr:to>
      <xdr:col>5</xdr:col>
      <xdr:colOff>0</xdr:colOff>
      <xdr:row>245</xdr:row>
      <xdr:rowOff>47625</xdr:rowOff>
    </xdr:to>
    <xdr:graphicFrame macro="">
      <xdr:nvGraphicFramePr>
        <xdr:cNvPr id="64" name="Chart 8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</xdr:col>
      <xdr:colOff>0</xdr:colOff>
      <xdr:row>231</xdr:row>
      <xdr:rowOff>0</xdr:rowOff>
    </xdr:from>
    <xdr:to>
      <xdr:col>10</xdr:col>
      <xdr:colOff>0</xdr:colOff>
      <xdr:row>245</xdr:row>
      <xdr:rowOff>66675</xdr:rowOff>
    </xdr:to>
    <xdr:graphicFrame macro="">
      <xdr:nvGraphicFramePr>
        <xdr:cNvPr id="65" name="Chart 87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0</xdr:colOff>
      <xdr:row>231</xdr:row>
      <xdr:rowOff>0</xdr:rowOff>
    </xdr:from>
    <xdr:to>
      <xdr:col>15</xdr:col>
      <xdr:colOff>0</xdr:colOff>
      <xdr:row>245</xdr:row>
      <xdr:rowOff>66675</xdr:rowOff>
    </xdr:to>
    <xdr:graphicFrame macro="">
      <xdr:nvGraphicFramePr>
        <xdr:cNvPr id="66" name="Chart 87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246</xdr:row>
      <xdr:rowOff>0</xdr:rowOff>
    </xdr:from>
    <xdr:to>
      <xdr:col>5</xdr:col>
      <xdr:colOff>0</xdr:colOff>
      <xdr:row>260</xdr:row>
      <xdr:rowOff>47625</xdr:rowOff>
    </xdr:to>
    <xdr:graphicFrame macro="">
      <xdr:nvGraphicFramePr>
        <xdr:cNvPr id="67" name="Chart 8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</xdr:col>
      <xdr:colOff>0</xdr:colOff>
      <xdr:row>246</xdr:row>
      <xdr:rowOff>0</xdr:rowOff>
    </xdr:from>
    <xdr:to>
      <xdr:col>10</xdr:col>
      <xdr:colOff>0</xdr:colOff>
      <xdr:row>260</xdr:row>
      <xdr:rowOff>66675</xdr:rowOff>
    </xdr:to>
    <xdr:graphicFrame macro="">
      <xdr:nvGraphicFramePr>
        <xdr:cNvPr id="68" name="Chart 8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10</xdr:col>
      <xdr:colOff>0</xdr:colOff>
      <xdr:row>246</xdr:row>
      <xdr:rowOff>0</xdr:rowOff>
    </xdr:from>
    <xdr:to>
      <xdr:col>15</xdr:col>
      <xdr:colOff>0</xdr:colOff>
      <xdr:row>260</xdr:row>
      <xdr:rowOff>66675</xdr:rowOff>
    </xdr:to>
    <xdr:graphicFrame macro="">
      <xdr:nvGraphicFramePr>
        <xdr:cNvPr id="69" name="Chart 8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262</xdr:row>
      <xdr:rowOff>0</xdr:rowOff>
    </xdr:from>
    <xdr:to>
      <xdr:col>5</xdr:col>
      <xdr:colOff>0</xdr:colOff>
      <xdr:row>276</xdr:row>
      <xdr:rowOff>47625</xdr:rowOff>
    </xdr:to>
    <xdr:graphicFrame macro="">
      <xdr:nvGraphicFramePr>
        <xdr:cNvPr id="76" name="Chart 8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0</xdr:colOff>
      <xdr:row>262</xdr:row>
      <xdr:rowOff>0</xdr:rowOff>
    </xdr:from>
    <xdr:to>
      <xdr:col>10</xdr:col>
      <xdr:colOff>0</xdr:colOff>
      <xdr:row>276</xdr:row>
      <xdr:rowOff>66675</xdr:rowOff>
    </xdr:to>
    <xdr:graphicFrame macro="">
      <xdr:nvGraphicFramePr>
        <xdr:cNvPr id="77" name="Chart 87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10</xdr:col>
      <xdr:colOff>0</xdr:colOff>
      <xdr:row>262</xdr:row>
      <xdr:rowOff>0</xdr:rowOff>
    </xdr:from>
    <xdr:to>
      <xdr:col>15</xdr:col>
      <xdr:colOff>0</xdr:colOff>
      <xdr:row>276</xdr:row>
      <xdr:rowOff>66675</xdr:rowOff>
    </xdr:to>
    <xdr:graphicFrame macro="">
      <xdr:nvGraphicFramePr>
        <xdr:cNvPr id="78" name="Chart 8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277</xdr:row>
      <xdr:rowOff>0</xdr:rowOff>
    </xdr:from>
    <xdr:to>
      <xdr:col>5</xdr:col>
      <xdr:colOff>0</xdr:colOff>
      <xdr:row>291</xdr:row>
      <xdr:rowOff>47625</xdr:rowOff>
    </xdr:to>
    <xdr:graphicFrame macro="">
      <xdr:nvGraphicFramePr>
        <xdr:cNvPr id="79" name="Chart 86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</xdr:col>
      <xdr:colOff>0</xdr:colOff>
      <xdr:row>277</xdr:row>
      <xdr:rowOff>0</xdr:rowOff>
    </xdr:from>
    <xdr:to>
      <xdr:col>10</xdr:col>
      <xdr:colOff>0</xdr:colOff>
      <xdr:row>291</xdr:row>
      <xdr:rowOff>66675</xdr:rowOff>
    </xdr:to>
    <xdr:graphicFrame macro="">
      <xdr:nvGraphicFramePr>
        <xdr:cNvPr id="80" name="Chart 87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15</xdr:col>
      <xdr:colOff>0</xdr:colOff>
      <xdr:row>291</xdr:row>
      <xdr:rowOff>66675</xdr:rowOff>
    </xdr:to>
    <xdr:graphicFrame macro="">
      <xdr:nvGraphicFramePr>
        <xdr:cNvPr id="81" name="Chart 87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294</xdr:row>
      <xdr:rowOff>0</xdr:rowOff>
    </xdr:from>
    <xdr:to>
      <xdr:col>5</xdr:col>
      <xdr:colOff>0</xdr:colOff>
      <xdr:row>308</xdr:row>
      <xdr:rowOff>47625</xdr:rowOff>
    </xdr:to>
    <xdr:graphicFrame macro="">
      <xdr:nvGraphicFramePr>
        <xdr:cNvPr id="88" name="Chart 86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0</xdr:colOff>
      <xdr:row>294</xdr:row>
      <xdr:rowOff>0</xdr:rowOff>
    </xdr:from>
    <xdr:to>
      <xdr:col>10</xdr:col>
      <xdr:colOff>0</xdr:colOff>
      <xdr:row>308</xdr:row>
      <xdr:rowOff>66675</xdr:rowOff>
    </xdr:to>
    <xdr:graphicFrame macro="">
      <xdr:nvGraphicFramePr>
        <xdr:cNvPr id="89" name="Chart 87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10</xdr:col>
      <xdr:colOff>0</xdr:colOff>
      <xdr:row>294</xdr:row>
      <xdr:rowOff>0</xdr:rowOff>
    </xdr:from>
    <xdr:to>
      <xdr:col>15</xdr:col>
      <xdr:colOff>0</xdr:colOff>
      <xdr:row>308</xdr:row>
      <xdr:rowOff>66675</xdr:rowOff>
    </xdr:to>
    <xdr:graphicFrame macro="">
      <xdr:nvGraphicFramePr>
        <xdr:cNvPr id="90" name="Chart 87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309</xdr:row>
      <xdr:rowOff>0</xdr:rowOff>
    </xdr:from>
    <xdr:to>
      <xdr:col>5</xdr:col>
      <xdr:colOff>0</xdr:colOff>
      <xdr:row>323</xdr:row>
      <xdr:rowOff>47625</xdr:rowOff>
    </xdr:to>
    <xdr:graphicFrame macro="">
      <xdr:nvGraphicFramePr>
        <xdr:cNvPr id="97" name="Chart 8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5</xdr:col>
      <xdr:colOff>0</xdr:colOff>
      <xdr:row>309</xdr:row>
      <xdr:rowOff>0</xdr:rowOff>
    </xdr:from>
    <xdr:to>
      <xdr:col>10</xdr:col>
      <xdr:colOff>0</xdr:colOff>
      <xdr:row>323</xdr:row>
      <xdr:rowOff>66675</xdr:rowOff>
    </xdr:to>
    <xdr:graphicFrame macro="">
      <xdr:nvGraphicFramePr>
        <xdr:cNvPr id="98" name="Chart 8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10</xdr:col>
      <xdr:colOff>0</xdr:colOff>
      <xdr:row>309</xdr:row>
      <xdr:rowOff>0</xdr:rowOff>
    </xdr:from>
    <xdr:to>
      <xdr:col>15</xdr:col>
      <xdr:colOff>0</xdr:colOff>
      <xdr:row>323</xdr:row>
      <xdr:rowOff>66675</xdr:rowOff>
    </xdr:to>
    <xdr:graphicFrame macro="">
      <xdr:nvGraphicFramePr>
        <xdr:cNvPr id="99" name="Chart 87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15</xdr:col>
      <xdr:colOff>177165</xdr:colOff>
      <xdr:row>111</xdr:row>
      <xdr:rowOff>131445</xdr:rowOff>
    </xdr:from>
    <xdr:to>
      <xdr:col>20</xdr:col>
      <xdr:colOff>177165</xdr:colOff>
      <xdr:row>126</xdr:row>
      <xdr:rowOff>45720</xdr:rowOff>
    </xdr:to>
    <xdr:graphicFrame macro="">
      <xdr:nvGraphicFramePr>
        <xdr:cNvPr id="103" name="Chart 87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358</xdr:row>
      <xdr:rowOff>1</xdr:rowOff>
    </xdr:from>
    <xdr:to>
      <xdr:col>5</xdr:col>
      <xdr:colOff>0</xdr:colOff>
      <xdr:row>372</xdr:row>
      <xdr:rowOff>6351</xdr:rowOff>
    </xdr:to>
    <xdr:graphicFrame macro="">
      <xdr:nvGraphicFramePr>
        <xdr:cNvPr id="104" name="Chart 8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5</xdr:col>
      <xdr:colOff>0</xdr:colOff>
      <xdr:row>358</xdr:row>
      <xdr:rowOff>1</xdr:rowOff>
    </xdr:from>
    <xdr:to>
      <xdr:col>10</xdr:col>
      <xdr:colOff>0</xdr:colOff>
      <xdr:row>372</xdr:row>
      <xdr:rowOff>6351</xdr:rowOff>
    </xdr:to>
    <xdr:graphicFrame macro="">
      <xdr:nvGraphicFramePr>
        <xdr:cNvPr id="105" name="Chart 87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0</xdr:colOff>
      <xdr:row>358</xdr:row>
      <xdr:rowOff>1</xdr:rowOff>
    </xdr:from>
    <xdr:to>
      <xdr:col>15</xdr:col>
      <xdr:colOff>0</xdr:colOff>
      <xdr:row>372</xdr:row>
      <xdr:rowOff>1</xdr:rowOff>
    </xdr:to>
    <xdr:graphicFrame macro="">
      <xdr:nvGraphicFramePr>
        <xdr:cNvPr id="106" name="Chart 87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327</xdr:row>
      <xdr:rowOff>0</xdr:rowOff>
    </xdr:from>
    <xdr:to>
      <xdr:col>5</xdr:col>
      <xdr:colOff>0</xdr:colOff>
      <xdr:row>341</xdr:row>
      <xdr:rowOff>47625</xdr:rowOff>
    </xdr:to>
    <xdr:graphicFrame macro="">
      <xdr:nvGraphicFramePr>
        <xdr:cNvPr id="107" name="Chart 8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5</xdr:col>
      <xdr:colOff>0</xdr:colOff>
      <xdr:row>327</xdr:row>
      <xdr:rowOff>0</xdr:rowOff>
    </xdr:from>
    <xdr:to>
      <xdr:col>10</xdr:col>
      <xdr:colOff>0</xdr:colOff>
      <xdr:row>341</xdr:row>
      <xdr:rowOff>47625</xdr:rowOff>
    </xdr:to>
    <xdr:graphicFrame macro="">
      <xdr:nvGraphicFramePr>
        <xdr:cNvPr id="110" name="Chart 8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0</xdr:colOff>
      <xdr:row>327</xdr:row>
      <xdr:rowOff>0</xdr:rowOff>
    </xdr:from>
    <xdr:to>
      <xdr:col>15</xdr:col>
      <xdr:colOff>0</xdr:colOff>
      <xdr:row>341</xdr:row>
      <xdr:rowOff>47625</xdr:rowOff>
    </xdr:to>
    <xdr:graphicFrame macro="">
      <xdr:nvGraphicFramePr>
        <xdr:cNvPr id="111" name="Chart 8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5</xdr:col>
      <xdr:colOff>0</xdr:colOff>
      <xdr:row>342</xdr:row>
      <xdr:rowOff>0</xdr:rowOff>
    </xdr:from>
    <xdr:to>
      <xdr:col>10</xdr:col>
      <xdr:colOff>0</xdr:colOff>
      <xdr:row>356</xdr:row>
      <xdr:rowOff>47625</xdr:rowOff>
    </xdr:to>
    <xdr:graphicFrame macro="">
      <xdr:nvGraphicFramePr>
        <xdr:cNvPr id="112" name="Chart 8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10</xdr:col>
      <xdr:colOff>0</xdr:colOff>
      <xdr:row>342</xdr:row>
      <xdr:rowOff>0</xdr:rowOff>
    </xdr:from>
    <xdr:to>
      <xdr:col>15</xdr:col>
      <xdr:colOff>0</xdr:colOff>
      <xdr:row>356</xdr:row>
      <xdr:rowOff>47625</xdr:rowOff>
    </xdr:to>
    <xdr:graphicFrame macro="">
      <xdr:nvGraphicFramePr>
        <xdr:cNvPr id="113" name="Chart 86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342</xdr:row>
      <xdr:rowOff>0</xdr:rowOff>
    </xdr:from>
    <xdr:to>
      <xdr:col>5</xdr:col>
      <xdr:colOff>0</xdr:colOff>
      <xdr:row>356</xdr:row>
      <xdr:rowOff>47625</xdr:rowOff>
    </xdr:to>
    <xdr:graphicFrame macro="">
      <xdr:nvGraphicFramePr>
        <xdr:cNvPr id="114" name="Chart 8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6"/>
  <sheetViews>
    <sheetView tabSelected="1" zoomScaleNormal="100" workbookViewId="0">
      <selection activeCell="Q17" sqref="Q17"/>
    </sheetView>
  </sheetViews>
  <sheetFormatPr defaultColWidth="9.125" defaultRowHeight="11.4" x14ac:dyDescent="0.2"/>
  <cols>
    <col min="1" max="13" width="9.125" style="2"/>
    <col min="14" max="15" width="9.125" style="2" customWidth="1"/>
    <col min="16" max="16384" width="9.125" style="2"/>
  </cols>
  <sheetData>
    <row r="1" spans="1:16" ht="13.2" x14ac:dyDescent="0.25">
      <c r="A1" s="6" t="s">
        <v>88</v>
      </c>
    </row>
    <row r="2" spans="1:16" ht="13.8" x14ac:dyDescent="0.3">
      <c r="A2" s="7" t="s">
        <v>61</v>
      </c>
      <c r="P2" s="97" t="s">
        <v>65</v>
      </c>
    </row>
    <row r="3" spans="1:16" ht="13.8" x14ac:dyDescent="0.25">
      <c r="A3" s="7" t="s">
        <v>64</v>
      </c>
      <c r="P3" s="98" t="s">
        <v>80</v>
      </c>
    </row>
    <row r="4" spans="1:16" ht="13.8" x14ac:dyDescent="0.25">
      <c r="A4" s="7" t="s">
        <v>62</v>
      </c>
      <c r="P4" s="98" t="s">
        <v>81</v>
      </c>
    </row>
    <row r="5" spans="1:16" ht="13.8" x14ac:dyDescent="0.3">
      <c r="A5" s="8" t="s">
        <v>63</v>
      </c>
      <c r="P5" s="153" t="s">
        <v>87</v>
      </c>
    </row>
    <row r="39" spans="16:16" x14ac:dyDescent="0.2">
      <c r="P39" s="3"/>
    </row>
    <row r="40" spans="16:16" x14ac:dyDescent="0.2">
      <c r="P40" s="3"/>
    </row>
    <row r="41" spans="16:16" x14ac:dyDescent="0.2">
      <c r="P41" s="3"/>
    </row>
    <row r="71" spans="16:16" x14ac:dyDescent="0.2">
      <c r="P71" s="3"/>
    </row>
    <row r="97" spans="16:16" x14ac:dyDescent="0.2">
      <c r="P97" s="5"/>
    </row>
    <row r="115" spans="16:16" x14ac:dyDescent="0.2">
      <c r="P115" s="3"/>
    </row>
    <row r="132" spans="16:16" x14ac:dyDescent="0.2">
      <c r="P132" s="3"/>
    </row>
    <row r="133" spans="16:16" x14ac:dyDescent="0.2">
      <c r="P133" s="3"/>
    </row>
    <row r="134" spans="16:16" x14ac:dyDescent="0.2">
      <c r="P134" s="3"/>
    </row>
    <row r="135" spans="16:16" x14ac:dyDescent="0.2">
      <c r="P135" s="3"/>
    </row>
    <row r="149" spans="16:16" x14ac:dyDescent="0.2">
      <c r="P149" s="4"/>
    </row>
    <row r="210" spans="16:16" x14ac:dyDescent="0.2">
      <c r="P210" s="3"/>
    </row>
    <row r="218" spans="16:16" x14ac:dyDescent="0.2">
      <c r="P218" s="5"/>
    </row>
    <row r="225" spans="16:16" x14ac:dyDescent="0.2">
      <c r="P225" s="3"/>
    </row>
    <row r="242" spans="16:16" x14ac:dyDescent="0.2">
      <c r="P242" s="3"/>
    </row>
    <row r="276" spans="1:16" x14ac:dyDescent="0.2">
      <c r="P276" s="3"/>
    </row>
    <row r="278" spans="1:16" x14ac:dyDescent="0.2">
      <c r="A278" s="1"/>
    </row>
    <row r="326" spans="1:1" ht="12" x14ac:dyDescent="0.25">
      <c r="A326" s="9" t="s">
        <v>77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8"/>
  <sheetViews>
    <sheetView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J90" sqref="J90"/>
    </sheetView>
  </sheetViews>
  <sheetFormatPr defaultColWidth="9.125" defaultRowHeight="11.4" x14ac:dyDescent="0.2"/>
  <cols>
    <col min="1" max="1" width="15" style="16" customWidth="1"/>
    <col min="2" max="2" width="1.875" style="17" customWidth="1"/>
    <col min="3" max="4" width="2.75" style="50" customWidth="1"/>
    <col min="5" max="6" width="5.625" style="56" customWidth="1"/>
    <col min="7" max="7" width="5.625" style="14" customWidth="1"/>
    <col min="8" max="32" width="5.625" style="15" customWidth="1"/>
    <col min="33" max="33" width="2.875" style="15" customWidth="1"/>
    <col min="34" max="35" width="7.375" style="15" customWidth="1"/>
    <col min="36" max="36" width="3" style="15" customWidth="1"/>
    <col min="37" max="37" width="6.75" style="14" customWidth="1"/>
    <col min="38" max="16384" width="9.125" style="15"/>
  </cols>
  <sheetData>
    <row r="1" spans="1:37" ht="12" x14ac:dyDescent="0.25">
      <c r="A1" s="10" t="s">
        <v>50</v>
      </c>
      <c r="B1" s="66"/>
      <c r="C1" s="12"/>
      <c r="D1" s="12"/>
      <c r="E1" s="13"/>
      <c r="F1" s="13"/>
    </row>
    <row r="2" spans="1:37" s="106" customFormat="1" ht="17.399999999999999" x14ac:dyDescent="0.25">
      <c r="A2" s="101" t="s">
        <v>21</v>
      </c>
      <c r="B2" s="102"/>
      <c r="C2" s="103" t="s">
        <v>42</v>
      </c>
      <c r="D2" s="103" t="s">
        <v>49</v>
      </c>
      <c r="E2" s="104">
        <v>1994</v>
      </c>
      <c r="F2" s="104">
        <v>1995</v>
      </c>
      <c r="G2" s="105">
        <v>1996</v>
      </c>
      <c r="H2" s="105">
        <v>1997</v>
      </c>
      <c r="I2" s="105">
        <v>1998</v>
      </c>
      <c r="J2" s="105">
        <v>1999</v>
      </c>
      <c r="K2" s="105">
        <v>2000</v>
      </c>
      <c r="L2" s="105">
        <v>2001</v>
      </c>
      <c r="M2" s="105">
        <v>2002</v>
      </c>
      <c r="N2" s="105">
        <v>2003</v>
      </c>
      <c r="O2" s="105">
        <v>2004</v>
      </c>
      <c r="P2" s="105">
        <v>2005</v>
      </c>
      <c r="Q2" s="105">
        <v>2006</v>
      </c>
      <c r="R2" s="105">
        <v>2007</v>
      </c>
      <c r="S2" s="105">
        <v>2008</v>
      </c>
      <c r="T2" s="105">
        <v>2009</v>
      </c>
      <c r="U2" s="105">
        <v>2010</v>
      </c>
      <c r="V2" s="105">
        <v>2011</v>
      </c>
      <c r="W2" s="105">
        <v>2012</v>
      </c>
      <c r="X2" s="105">
        <v>2013</v>
      </c>
      <c r="Y2" s="105">
        <v>2014</v>
      </c>
      <c r="Z2" s="105">
        <v>2015</v>
      </c>
      <c r="AA2" s="105">
        <v>2016</v>
      </c>
      <c r="AB2" s="105">
        <v>2017</v>
      </c>
      <c r="AC2" s="105">
        <v>2018</v>
      </c>
      <c r="AD2" s="105">
        <v>2019</v>
      </c>
      <c r="AE2" s="105">
        <v>2020</v>
      </c>
      <c r="AF2" s="105">
        <v>2021</v>
      </c>
      <c r="AH2" s="105" t="s">
        <v>85</v>
      </c>
      <c r="AI2" s="107" t="s">
        <v>86</v>
      </c>
      <c r="AJ2" s="107"/>
      <c r="AK2" s="109" t="s">
        <v>41</v>
      </c>
    </row>
    <row r="3" spans="1:37" s="26" customFormat="1" x14ac:dyDescent="0.2">
      <c r="A3" s="20" t="s">
        <v>48</v>
      </c>
      <c r="B3" s="17" t="s">
        <v>54</v>
      </c>
      <c r="C3" s="22" t="s">
        <v>45</v>
      </c>
      <c r="D3" s="22" t="s">
        <v>47</v>
      </c>
      <c r="E3" s="23"/>
      <c r="F3" s="23"/>
      <c r="G3" s="39">
        <v>1.6917292435404001</v>
      </c>
      <c r="H3" s="39">
        <v>2.1756700443550598</v>
      </c>
      <c r="I3" s="39">
        <v>1.6450554936013799</v>
      </c>
      <c r="J3" s="39">
        <v>3.0546470750511001</v>
      </c>
      <c r="K3" s="39">
        <v>2.7704786581497198</v>
      </c>
      <c r="L3" s="39">
        <v>2.0023098968092601</v>
      </c>
      <c r="M3" s="39">
        <v>2.1119631005413599</v>
      </c>
      <c r="N3" s="39">
        <v>4.9139109389276996</v>
      </c>
      <c r="O3" s="39">
        <v>5.5860435888280797</v>
      </c>
      <c r="P3" s="39">
        <v>3.7377688932106801</v>
      </c>
      <c r="Q3" s="39">
        <v>1.2104221976190701</v>
      </c>
      <c r="R3" s="39">
        <v>3.7901594468898501</v>
      </c>
      <c r="S3" s="39">
        <v>2.7071816796678401</v>
      </c>
      <c r="T3" s="39">
        <v>2.7481051944703099</v>
      </c>
      <c r="U3" s="39">
        <v>3.48417451797404</v>
      </c>
      <c r="V3" s="39">
        <v>4.1081209782051298</v>
      </c>
      <c r="W3" s="39">
        <v>4.0102005967211696</v>
      </c>
      <c r="X3" s="39">
        <v>3.7781451904360099</v>
      </c>
      <c r="Y3" s="39">
        <v>3.14179230978386</v>
      </c>
      <c r="Z3" s="39">
        <v>4.7805697768325803</v>
      </c>
      <c r="AA3" s="39">
        <v>4.0399784246880603</v>
      </c>
      <c r="AB3" s="39">
        <v>5.4196842736071602</v>
      </c>
      <c r="AC3" s="39">
        <v>3.1113606248575398</v>
      </c>
      <c r="AD3" s="39">
        <v>5.7286333130159397</v>
      </c>
      <c r="AE3" s="39">
        <v>5.1358679433688703</v>
      </c>
      <c r="AF3" s="39">
        <v>5.3000059647946696</v>
      </c>
      <c r="AH3" s="25">
        <f>AVERAGE(G3:AF3)</f>
        <v>3.5455376679210318</v>
      </c>
      <c r="AI3" s="25">
        <f>STDEV(G3:AF3)</f>
        <v>1.3224973399607034</v>
      </c>
      <c r="AJ3" s="67"/>
      <c r="AK3" s="86" t="s">
        <v>0</v>
      </c>
    </row>
    <row r="4" spans="1:37" x14ac:dyDescent="0.2">
      <c r="A4" s="27" t="s">
        <v>52</v>
      </c>
      <c r="B4" s="28"/>
      <c r="C4" s="29"/>
      <c r="D4" s="29"/>
      <c r="E4" s="23"/>
      <c r="F4" s="23"/>
      <c r="G4" s="39">
        <v>0.50652816824959401</v>
      </c>
      <c r="H4" s="39">
        <v>0.60386981449180999</v>
      </c>
      <c r="I4" s="39">
        <v>0.341321217552082</v>
      </c>
      <c r="J4" s="39">
        <v>0.95189481895769401</v>
      </c>
      <c r="K4" s="39">
        <v>0.733553946420195</v>
      </c>
      <c r="L4" s="39">
        <v>0.59495248023932201</v>
      </c>
      <c r="M4" s="39">
        <v>0.535122296192302</v>
      </c>
      <c r="N4" s="39">
        <v>1.4826118346813699</v>
      </c>
      <c r="O4" s="39">
        <v>1.6453046923707699</v>
      </c>
      <c r="P4" s="39">
        <v>1.12397743190609</v>
      </c>
      <c r="Q4" s="39">
        <v>0.31296730450375398</v>
      </c>
      <c r="R4" s="39">
        <v>1.25467248015716</v>
      </c>
      <c r="S4" s="39">
        <v>0.83802102382639099</v>
      </c>
      <c r="T4" s="39">
        <v>0.88998139924155795</v>
      </c>
      <c r="U4" s="39">
        <v>1.1231248978676101</v>
      </c>
      <c r="V4" s="39">
        <v>1.3928651293260901</v>
      </c>
      <c r="W4" s="39">
        <v>1.3376342835341399</v>
      </c>
      <c r="X4" s="39">
        <v>1.2919051344288099</v>
      </c>
      <c r="Y4" s="39">
        <v>1.0684303538429101</v>
      </c>
      <c r="Z4" s="39">
        <v>1.66294228018503</v>
      </c>
      <c r="AA4" s="39">
        <v>1.3583835218453699</v>
      </c>
      <c r="AB4" s="39">
        <v>1.905627020139</v>
      </c>
      <c r="AC4" s="39">
        <v>1.0468279484729299</v>
      </c>
      <c r="AD4" s="39">
        <v>1.9636348310479499</v>
      </c>
      <c r="AE4" s="39">
        <v>1.76962703912196</v>
      </c>
      <c r="AF4" s="39">
        <v>1.8035934171480299</v>
      </c>
      <c r="AK4" s="83"/>
    </row>
    <row r="5" spans="1:37" x14ac:dyDescent="0.2">
      <c r="A5" s="27" t="s">
        <v>53</v>
      </c>
      <c r="B5" s="28"/>
      <c r="C5" s="29"/>
      <c r="D5" s="29"/>
      <c r="E5" s="68"/>
      <c r="F5" s="68"/>
      <c r="G5" s="69">
        <v>6.2484756654615197</v>
      </c>
      <c r="H5" s="69">
        <v>8.6592376407373308</v>
      </c>
      <c r="I5" s="69">
        <v>8.0034358005286901</v>
      </c>
      <c r="J5" s="69">
        <v>11.1375967720258</v>
      </c>
      <c r="K5" s="69">
        <v>11.4841762966715</v>
      </c>
      <c r="L5" s="69">
        <v>7.4887928938185899</v>
      </c>
      <c r="M5" s="69">
        <v>8.9041915406959102</v>
      </c>
      <c r="N5" s="69">
        <v>18.4171242268004</v>
      </c>
      <c r="O5" s="69">
        <v>21.802041074606699</v>
      </c>
      <c r="P5" s="69">
        <v>13.984577005115099</v>
      </c>
      <c r="Q5" s="69">
        <v>4.9375830374922298</v>
      </c>
      <c r="R5" s="69">
        <v>13.1442777666733</v>
      </c>
      <c r="S5" s="69">
        <v>9.8750662169248091</v>
      </c>
      <c r="T5" s="69">
        <v>9.7153910575131199</v>
      </c>
      <c r="U5" s="69">
        <v>12.3311737452094</v>
      </c>
      <c r="V5" s="69">
        <v>14.0295642687833</v>
      </c>
      <c r="W5" s="69">
        <v>13.8619228918565</v>
      </c>
      <c r="X5" s="69">
        <v>12.7953146370804</v>
      </c>
      <c r="Y5" s="69">
        <v>10.671028073840599</v>
      </c>
      <c r="Z5" s="69">
        <v>16.0315456975665</v>
      </c>
      <c r="AA5" s="69">
        <v>13.863269459124099</v>
      </c>
      <c r="AB5" s="69">
        <v>17.9880778581601</v>
      </c>
      <c r="AC5" s="69">
        <v>10.6563827086354</v>
      </c>
      <c r="AD5" s="69">
        <v>19.362676318180998</v>
      </c>
      <c r="AE5" s="69">
        <v>17.279576127062999</v>
      </c>
      <c r="AF5" s="69">
        <v>18.027671398733101</v>
      </c>
      <c r="AK5" s="83"/>
    </row>
    <row r="6" spans="1:37" s="100" customFormat="1" x14ac:dyDescent="0.2">
      <c r="A6" s="112" t="s">
        <v>22</v>
      </c>
      <c r="B6" s="99" t="s">
        <v>54</v>
      </c>
      <c r="C6" s="114" t="s">
        <v>45</v>
      </c>
      <c r="D6" s="114" t="s">
        <v>47</v>
      </c>
      <c r="E6" s="115">
        <v>1.8387467474000201</v>
      </c>
      <c r="F6" s="115">
        <v>1.49715464209854</v>
      </c>
      <c r="G6" s="148">
        <v>1.5913706936074901</v>
      </c>
      <c r="H6" s="148">
        <v>1.5668069737418899</v>
      </c>
      <c r="I6" s="148">
        <v>1.98297423910308</v>
      </c>
      <c r="J6" s="148">
        <v>1.68865842938946</v>
      </c>
      <c r="K6" s="148">
        <v>1.7324069055557201</v>
      </c>
      <c r="L6" s="148">
        <v>1.06733956821664</v>
      </c>
      <c r="M6" s="148">
        <v>1.5130815626656899</v>
      </c>
      <c r="N6" s="148">
        <v>1.2825622686113201</v>
      </c>
      <c r="O6" s="148">
        <v>1.4133207461124799</v>
      </c>
      <c r="P6" s="148">
        <v>1.2439349432881299</v>
      </c>
      <c r="Q6" s="148">
        <v>0.92312848165444705</v>
      </c>
      <c r="R6" s="148">
        <v>1.0708853870708499</v>
      </c>
      <c r="S6" s="148">
        <v>1.1609276768780601</v>
      </c>
      <c r="T6" s="148">
        <v>1.6762097310812101</v>
      </c>
      <c r="U6" s="148">
        <v>1.29744931193125</v>
      </c>
      <c r="V6" s="148">
        <v>1.32394013791715</v>
      </c>
      <c r="W6" s="148">
        <v>1.4200247241356101</v>
      </c>
      <c r="X6" s="148">
        <v>1.0611889619561501</v>
      </c>
      <c r="Y6" s="148">
        <v>1.24785708578304</v>
      </c>
      <c r="Z6" s="148">
        <v>1.0655514543610001</v>
      </c>
      <c r="AA6" s="148">
        <v>0.95315676492954904</v>
      </c>
      <c r="AB6" s="148">
        <v>1.2014052806261299</v>
      </c>
      <c r="AC6" s="148">
        <v>1.1350313821592</v>
      </c>
      <c r="AD6" s="148">
        <v>1.0392036497088799</v>
      </c>
      <c r="AE6" s="148">
        <v>1.0842052513218601</v>
      </c>
      <c r="AF6" s="148">
        <v>0.78718513655886702</v>
      </c>
      <c r="AH6" s="117">
        <f>AVERAGE(G6:AF6)</f>
        <v>1.2896079518601982</v>
      </c>
      <c r="AI6" s="117">
        <f>STDEV(G6:AF6)</f>
        <v>0.28937741987705479</v>
      </c>
      <c r="AJ6" s="149"/>
      <c r="AK6" s="119" t="s">
        <v>1</v>
      </c>
    </row>
    <row r="7" spans="1:37" s="124" customFormat="1" x14ac:dyDescent="0.2">
      <c r="A7" s="121"/>
      <c r="B7" s="122"/>
      <c r="C7" s="123"/>
      <c r="D7" s="123"/>
      <c r="E7" s="115">
        <v>1.05841018567351</v>
      </c>
      <c r="F7" s="115">
        <v>0.96820846025580998</v>
      </c>
      <c r="G7" s="148">
        <v>1.0181640105108301</v>
      </c>
      <c r="H7" s="148">
        <v>1.0438255570527999</v>
      </c>
      <c r="I7" s="148">
        <v>1.3485572021544401</v>
      </c>
      <c r="J7" s="148">
        <v>1.1752133790047199</v>
      </c>
      <c r="K7" s="148">
        <v>1.2165750494935299</v>
      </c>
      <c r="L7" s="148">
        <v>0.74710906750040695</v>
      </c>
      <c r="M7" s="148">
        <v>1.0664160812122001</v>
      </c>
      <c r="N7" s="148">
        <v>0.911737716260272</v>
      </c>
      <c r="O7" s="148">
        <v>1.0063245373077101</v>
      </c>
      <c r="P7" s="148">
        <v>0.87416613790661801</v>
      </c>
      <c r="Q7" s="148">
        <v>0.64845179638571004</v>
      </c>
      <c r="R7" s="148">
        <v>0.75730032383435397</v>
      </c>
      <c r="S7" s="148">
        <v>0.82748785120650903</v>
      </c>
      <c r="T7" s="148">
        <v>1.1822110758083999</v>
      </c>
      <c r="U7" s="148">
        <v>0.89972755406988902</v>
      </c>
      <c r="V7" s="148">
        <v>0.90471009902525201</v>
      </c>
      <c r="W7" s="148">
        <v>0.98774362756892298</v>
      </c>
      <c r="X7" s="148">
        <v>0.73261977371097797</v>
      </c>
      <c r="Y7" s="148">
        <v>0.88611074344097296</v>
      </c>
      <c r="Z7" s="148">
        <v>0.75909392895043404</v>
      </c>
      <c r="AA7" s="148">
        <v>0.67965906369947904</v>
      </c>
      <c r="AB7" s="148">
        <v>0.84750209254721598</v>
      </c>
      <c r="AC7" s="148">
        <v>0.79662462401218304</v>
      </c>
      <c r="AD7" s="148">
        <v>0.73254464130872698</v>
      </c>
      <c r="AE7" s="148">
        <v>0.766549483084216</v>
      </c>
      <c r="AF7" s="148">
        <v>0.54670364536815896</v>
      </c>
      <c r="AK7" s="126"/>
    </row>
    <row r="8" spans="1:37" s="124" customFormat="1" x14ac:dyDescent="0.2">
      <c r="A8" s="121"/>
      <c r="B8" s="122"/>
      <c r="C8" s="123"/>
      <c r="D8" s="123"/>
      <c r="E8" s="115">
        <v>3.2608442775770001</v>
      </c>
      <c r="F8" s="115">
        <v>2.3307759943971602</v>
      </c>
      <c r="G8" s="148">
        <v>2.5051253072694499</v>
      </c>
      <c r="H8" s="148">
        <v>2.3622204788933101</v>
      </c>
      <c r="I8" s="148">
        <v>2.9280044569358301</v>
      </c>
      <c r="J8" s="148">
        <v>2.4337585550878602</v>
      </c>
      <c r="K8" s="148">
        <v>2.4740911551774798</v>
      </c>
      <c r="L8" s="148">
        <v>1.52799115094466</v>
      </c>
      <c r="M8" s="148">
        <v>2.1527132828672202</v>
      </c>
      <c r="N8" s="148">
        <v>1.8083856967249301</v>
      </c>
      <c r="O8" s="148">
        <v>1.9900278125547299</v>
      </c>
      <c r="P8" s="148">
        <v>1.77427513701477</v>
      </c>
      <c r="Q8" s="148">
        <v>1.3161840731747401</v>
      </c>
      <c r="R8" s="148">
        <v>1.5173026543940999</v>
      </c>
      <c r="S8" s="148">
        <v>1.6321477801220301</v>
      </c>
      <c r="T8" s="148">
        <v>2.3841146829665401</v>
      </c>
      <c r="U8" s="148">
        <v>1.8759129744362599</v>
      </c>
      <c r="V8" s="148">
        <v>1.94345566673365</v>
      </c>
      <c r="W8" s="148">
        <v>2.0475383872497401</v>
      </c>
      <c r="X8" s="148">
        <v>1.5404770797073399</v>
      </c>
      <c r="Y8" s="148">
        <v>1.76116024890554</v>
      </c>
      <c r="Z8" s="148">
        <v>1.4985503378173599</v>
      </c>
      <c r="AA8" s="148">
        <v>1.3389683604521401</v>
      </c>
      <c r="AB8" s="148">
        <v>1.70694995120964</v>
      </c>
      <c r="AC8" s="148">
        <v>1.62064511197754</v>
      </c>
      <c r="AD8" s="148">
        <v>1.4769103043396701</v>
      </c>
      <c r="AE8" s="148">
        <v>1.5364114575314001</v>
      </c>
      <c r="AF8" s="148">
        <v>1.1345572453985799</v>
      </c>
      <c r="AK8" s="126"/>
    </row>
    <row r="9" spans="1:37" x14ac:dyDescent="0.2">
      <c r="A9" s="31" t="s">
        <v>23</v>
      </c>
      <c r="B9" s="17" t="s">
        <v>54</v>
      </c>
      <c r="C9" s="22" t="s">
        <v>45</v>
      </c>
      <c r="D9" s="22" t="s">
        <v>45</v>
      </c>
      <c r="E9" s="23">
        <v>0.49448736445858799</v>
      </c>
      <c r="F9" s="23">
        <v>0.29476238516220898</v>
      </c>
      <c r="G9" s="39">
        <v>0.46446330296590299</v>
      </c>
      <c r="H9" s="39">
        <v>0.38629189566498501</v>
      </c>
      <c r="I9" s="39">
        <v>0.39726894934856899</v>
      </c>
      <c r="J9" s="39">
        <v>0.370673274399833</v>
      </c>
      <c r="K9" s="39">
        <v>0.33746105622907902</v>
      </c>
      <c r="L9" s="39">
        <v>0.30516418778479398</v>
      </c>
      <c r="M9" s="39">
        <v>0.34733723249714799</v>
      </c>
      <c r="N9" s="39">
        <v>0.32337781605502602</v>
      </c>
      <c r="O9" s="39">
        <v>0.33917524969450402</v>
      </c>
      <c r="P9" s="39">
        <v>0.415118159186253</v>
      </c>
      <c r="Q9" s="39">
        <v>0.283057501913272</v>
      </c>
      <c r="R9" s="39">
        <v>0.26183566353019999</v>
      </c>
      <c r="S9" s="39">
        <v>0.31157904245048701</v>
      </c>
      <c r="T9" s="39">
        <v>0.36793025827992998</v>
      </c>
      <c r="U9" s="39">
        <v>0.25598846904883898</v>
      </c>
      <c r="V9" s="39">
        <v>0.29096100630382599</v>
      </c>
      <c r="W9" s="39">
        <v>0.292037222244246</v>
      </c>
      <c r="X9" s="39">
        <v>0.23162780791656701</v>
      </c>
      <c r="Y9" s="39">
        <v>0.42466614163353</v>
      </c>
      <c r="Z9" s="39">
        <v>0.281339366431614</v>
      </c>
      <c r="AA9" s="39">
        <v>0.27630636614794302</v>
      </c>
      <c r="AB9" s="39">
        <v>0.288105731157562</v>
      </c>
      <c r="AC9" s="39">
        <v>0.28325499960307299</v>
      </c>
      <c r="AD9" s="39">
        <v>0.30219403370095999</v>
      </c>
      <c r="AE9" s="39">
        <v>0.24741264155607001</v>
      </c>
      <c r="AF9" s="39">
        <v>0.19855223037772701</v>
      </c>
      <c r="AH9" s="25">
        <f>AVERAGE(G9:AF9)</f>
        <v>0.31858383100469001</v>
      </c>
      <c r="AI9" s="25">
        <f>STDEV(G9:AF9)</f>
        <v>6.3924763406100552E-2</v>
      </c>
      <c r="AJ9" s="67"/>
      <c r="AK9" s="84" t="s">
        <v>2</v>
      </c>
    </row>
    <row r="10" spans="1:37" s="37" customFormat="1" x14ac:dyDescent="0.2">
      <c r="A10" s="36"/>
      <c r="B10" s="28"/>
      <c r="C10" s="29"/>
      <c r="D10" s="29"/>
      <c r="E10" s="23">
        <v>0.170772252963212</v>
      </c>
      <c r="F10" s="23">
        <v>0.12686242518443</v>
      </c>
      <c r="G10" s="39">
        <v>0.206086411655685</v>
      </c>
      <c r="H10" s="39">
        <v>0.17673562968836301</v>
      </c>
      <c r="I10" s="39">
        <v>0.184214599763564</v>
      </c>
      <c r="J10" s="39">
        <v>0.17194519794695401</v>
      </c>
      <c r="K10" s="39">
        <v>0.15918407140706001</v>
      </c>
      <c r="L10" s="39">
        <v>0.142932705412603</v>
      </c>
      <c r="M10" s="39">
        <v>0.16323580929481499</v>
      </c>
      <c r="N10" s="39">
        <v>0.15247356623547501</v>
      </c>
      <c r="O10" s="39">
        <v>0.16008361501026799</v>
      </c>
      <c r="P10" s="39">
        <v>0.197563697632783</v>
      </c>
      <c r="Q10" s="39">
        <v>0.13344357963374401</v>
      </c>
      <c r="R10" s="39">
        <v>0.123913156019788</v>
      </c>
      <c r="S10" s="39">
        <v>0.14893572584440501</v>
      </c>
      <c r="T10" s="39">
        <v>0.17427282627352</v>
      </c>
      <c r="U10" s="39">
        <v>0.121918582852392</v>
      </c>
      <c r="V10" s="39">
        <v>0.13636268186155201</v>
      </c>
      <c r="W10" s="39">
        <v>0.136667160263788</v>
      </c>
      <c r="X10" s="39">
        <v>0.108883528914046</v>
      </c>
      <c r="Y10" s="39">
        <v>0.20261239952905399</v>
      </c>
      <c r="Z10" s="39">
        <v>0.13407796901615199</v>
      </c>
      <c r="AA10" s="39">
        <v>0.131899139888842</v>
      </c>
      <c r="AB10" s="39">
        <v>0.13665500987933499</v>
      </c>
      <c r="AC10" s="39">
        <v>0.133737194042271</v>
      </c>
      <c r="AD10" s="39">
        <v>0.14247769373930799</v>
      </c>
      <c r="AE10" s="39">
        <v>0.116068260305982</v>
      </c>
      <c r="AF10" s="39">
        <v>9.1026144222115399E-2</v>
      </c>
      <c r="AK10" s="83"/>
    </row>
    <row r="11" spans="1:37" s="37" customFormat="1" x14ac:dyDescent="0.2">
      <c r="A11" s="36"/>
      <c r="B11" s="28"/>
      <c r="C11" s="29"/>
      <c r="D11" s="29"/>
      <c r="E11" s="23">
        <v>1.44481528390681</v>
      </c>
      <c r="F11" s="23">
        <v>0.65153685861641897</v>
      </c>
      <c r="G11" s="39">
        <v>0.99231238651563003</v>
      </c>
      <c r="H11" s="39">
        <v>0.79514073553952602</v>
      </c>
      <c r="I11" s="39">
        <v>0.80479217321556196</v>
      </c>
      <c r="J11" s="39">
        <v>0.75045564592341796</v>
      </c>
      <c r="K11" s="39">
        <v>0.66942023551294005</v>
      </c>
      <c r="L11" s="39">
        <v>0.61044906653577802</v>
      </c>
      <c r="M11" s="39">
        <v>0.69215577806013495</v>
      </c>
      <c r="N11" s="39">
        <v>0.64166147377953697</v>
      </c>
      <c r="O11" s="39">
        <v>0.67228460644796595</v>
      </c>
      <c r="P11" s="39">
        <v>0.81494618293491505</v>
      </c>
      <c r="Q11" s="39">
        <v>0.56149986717312095</v>
      </c>
      <c r="R11" s="39">
        <v>0.51691853045507696</v>
      </c>
      <c r="S11" s="39">
        <v>0.60805562327745499</v>
      </c>
      <c r="T11" s="39">
        <v>0.72637342547553096</v>
      </c>
      <c r="U11" s="39">
        <v>0.50146945126282205</v>
      </c>
      <c r="V11" s="39">
        <v>0.58143100608179998</v>
      </c>
      <c r="W11" s="39">
        <v>0.58450910805162304</v>
      </c>
      <c r="X11" s="39">
        <v>0.46098472457047202</v>
      </c>
      <c r="Y11" s="39">
        <v>0.83132071754257097</v>
      </c>
      <c r="Z11" s="39">
        <v>0.55095013533571102</v>
      </c>
      <c r="AA11" s="39">
        <v>0.539954766196727</v>
      </c>
      <c r="AB11" s="39">
        <v>0.56743177383564103</v>
      </c>
      <c r="AC11" s="39">
        <v>0.56070794709795002</v>
      </c>
      <c r="AD11" s="39">
        <v>0.59971194864004296</v>
      </c>
      <c r="AE11" s="39">
        <v>0.49353780362911898</v>
      </c>
      <c r="AF11" s="39">
        <v>0.406669238840905</v>
      </c>
      <c r="AK11" s="83"/>
    </row>
    <row r="12" spans="1:37" s="100" customFormat="1" x14ac:dyDescent="0.2">
      <c r="A12" s="112" t="s">
        <v>24</v>
      </c>
      <c r="B12" s="99" t="s">
        <v>54</v>
      </c>
      <c r="C12" s="114" t="s">
        <v>44</v>
      </c>
      <c r="D12" s="114" t="s">
        <v>47</v>
      </c>
      <c r="E12" s="115"/>
      <c r="F12" s="115">
        <v>7.0655511446629404E-2</v>
      </c>
      <c r="G12" s="116">
        <v>5.9513914629454698E-2</v>
      </c>
      <c r="H12" s="116">
        <v>9.5147040494794999E-2</v>
      </c>
      <c r="I12" s="116">
        <v>0.111515358074901</v>
      </c>
      <c r="J12" s="116">
        <v>8.9806022579390896E-2</v>
      </c>
      <c r="K12" s="116">
        <v>8.4131485221684302E-2</v>
      </c>
      <c r="L12" s="116">
        <v>9.0752452998296304E-2</v>
      </c>
      <c r="M12" s="116">
        <v>7.5748809816590906E-2</v>
      </c>
      <c r="N12" s="116"/>
      <c r="O12" s="116">
        <v>6.3467043054060507E-2</v>
      </c>
      <c r="P12" s="116">
        <v>9.5980142601787805E-2</v>
      </c>
      <c r="Q12" s="116">
        <v>7.4979875068009003E-2</v>
      </c>
      <c r="R12" s="116">
        <v>5.9931093463169403E-2</v>
      </c>
      <c r="S12" s="116">
        <v>5.8053402171949701E-2</v>
      </c>
      <c r="T12" s="116">
        <v>9.4593818691963302E-2</v>
      </c>
      <c r="U12" s="116">
        <v>8.0198171457319195E-2</v>
      </c>
      <c r="V12" s="116">
        <v>0.109818773250926</v>
      </c>
      <c r="W12" s="116">
        <v>6.8808700006777607E-2</v>
      </c>
      <c r="X12" s="116">
        <v>7.2014225190754996E-2</v>
      </c>
      <c r="Y12" s="116">
        <v>9.7447480621970298E-2</v>
      </c>
      <c r="Z12" s="116">
        <v>8.2060284520189195E-2</v>
      </c>
      <c r="AA12" s="116">
        <v>6.58768209288835E-2</v>
      </c>
      <c r="AB12" s="116">
        <v>8.1171087111394299E-2</v>
      </c>
      <c r="AC12" s="116">
        <v>8.3738835646377005E-2</v>
      </c>
      <c r="AD12" s="116">
        <v>5.5639764411444199E-2</v>
      </c>
      <c r="AE12" s="116">
        <v>7.5324047096104102E-2</v>
      </c>
      <c r="AF12" s="116">
        <v>4.6239189201814697E-2</v>
      </c>
      <c r="AH12" s="117">
        <f>AVERAGE(G12:AF12)</f>
        <v>7.887831353240031E-2</v>
      </c>
      <c r="AI12" s="117">
        <f>STDEV(G12:AF12)</f>
        <v>1.6913823305007215E-2</v>
      </c>
      <c r="AJ12" s="149"/>
      <c r="AK12" s="119" t="s">
        <v>3</v>
      </c>
    </row>
    <row r="13" spans="1:37" s="130" customFormat="1" x14ac:dyDescent="0.2">
      <c r="A13" s="127"/>
      <c r="B13" s="128"/>
      <c r="C13" s="129"/>
      <c r="D13" s="129"/>
      <c r="E13" s="115"/>
      <c r="F13" s="115">
        <v>1.5029333476175399E-3</v>
      </c>
      <c r="G13" s="116">
        <v>1.28330301125034E-3</v>
      </c>
      <c r="H13" s="116">
        <v>2.0515938063088001E-3</v>
      </c>
      <c r="I13" s="116">
        <v>2.4149415918315702E-3</v>
      </c>
      <c r="J13" s="116">
        <v>1.94511798729587E-3</v>
      </c>
      <c r="K13" s="116">
        <v>1.82269711907567E-3</v>
      </c>
      <c r="L13" s="116">
        <v>1.9557549766749198E-3</v>
      </c>
      <c r="M13" s="116">
        <v>1.63755309485796E-3</v>
      </c>
      <c r="N13" s="116"/>
      <c r="O13" s="116">
        <v>1.3747033213306701E-3</v>
      </c>
      <c r="P13" s="116">
        <v>2.0744964242131602E-3</v>
      </c>
      <c r="Q13" s="116">
        <v>1.62113577168787E-3</v>
      </c>
      <c r="R13" s="116">
        <v>1.2996232955567999E-3</v>
      </c>
      <c r="S13" s="116">
        <v>1.2595272951176899E-3</v>
      </c>
      <c r="T13" s="116">
        <v>2.0468382713697401E-3</v>
      </c>
      <c r="U13" s="116">
        <v>1.73625201868531E-3</v>
      </c>
      <c r="V13" s="116">
        <v>2.3724536571168501E-3</v>
      </c>
      <c r="W13" s="116">
        <v>1.48826192266688E-3</v>
      </c>
      <c r="X13" s="116">
        <v>1.56026303716138E-3</v>
      </c>
      <c r="Y13" s="116">
        <v>2.11476333695292E-3</v>
      </c>
      <c r="Z13" s="116">
        <v>1.7814528341462299E-3</v>
      </c>
      <c r="AA13" s="116">
        <v>1.4296998586670201E-3</v>
      </c>
      <c r="AB13" s="116">
        <v>1.7598004208156999E-3</v>
      </c>
      <c r="AC13" s="116">
        <v>1.8171085974776E-3</v>
      </c>
      <c r="AD13" s="116">
        <v>1.20962917218928E-3</v>
      </c>
      <c r="AE13" s="116">
        <v>1.6361088431475501E-3</v>
      </c>
      <c r="AF13" s="116">
        <v>1.0049805187955401E-3</v>
      </c>
      <c r="AK13" s="132"/>
    </row>
    <row r="14" spans="1:37" s="130" customFormat="1" x14ac:dyDescent="0.2">
      <c r="A14" s="127"/>
      <c r="B14" s="128"/>
      <c r="C14" s="129"/>
      <c r="D14" s="129"/>
      <c r="E14" s="115"/>
      <c r="F14" s="115">
        <v>0.50127095924110299</v>
      </c>
      <c r="G14" s="116">
        <v>0.40142554763739402</v>
      </c>
      <c r="H14" s="116">
        <v>0.64228032064552398</v>
      </c>
      <c r="I14" s="116">
        <v>0.74122973812008397</v>
      </c>
      <c r="J14" s="116">
        <v>0.59624149424694295</v>
      </c>
      <c r="K14" s="116">
        <v>0.55793158343239702</v>
      </c>
      <c r="L14" s="116">
        <v>0.61385344220223803</v>
      </c>
      <c r="M14" s="116">
        <v>0.50628901698908702</v>
      </c>
      <c r="N14" s="116"/>
      <c r="O14" s="116">
        <v>0.42098820513948998</v>
      </c>
      <c r="P14" s="116">
        <v>0.641990462728247</v>
      </c>
      <c r="Q14" s="116">
        <v>0.50087825479507098</v>
      </c>
      <c r="R14" s="116">
        <v>0.39581107655490699</v>
      </c>
      <c r="S14" s="116">
        <v>0.382622293986911</v>
      </c>
      <c r="T14" s="116">
        <v>0.62999659450718803</v>
      </c>
      <c r="U14" s="116">
        <v>0.53305107525869699</v>
      </c>
      <c r="V14" s="116">
        <v>0.73592710910506498</v>
      </c>
      <c r="W14" s="116">
        <v>0.458966574160244</v>
      </c>
      <c r="X14" s="116">
        <v>0.47728332510571098</v>
      </c>
      <c r="Y14" s="116">
        <v>0.64186562919884005</v>
      </c>
      <c r="Z14" s="116">
        <v>0.53981048985380098</v>
      </c>
      <c r="AA14" s="116">
        <v>0.43382326720730302</v>
      </c>
      <c r="AB14" s="116">
        <v>0.53664830302399502</v>
      </c>
      <c r="AC14" s="116">
        <v>0.55193468476095697</v>
      </c>
      <c r="AD14" s="116">
        <v>0.363972738561404</v>
      </c>
      <c r="AE14" s="116">
        <v>0.49444355395068401</v>
      </c>
      <c r="AF14" s="116">
        <v>0.30267915319430999</v>
      </c>
      <c r="AK14" s="132"/>
    </row>
    <row r="15" spans="1:37" s="44" customFormat="1" x14ac:dyDescent="0.2">
      <c r="A15" s="40" t="s">
        <v>25</v>
      </c>
      <c r="B15" s="47" t="s">
        <v>54</v>
      </c>
      <c r="C15" s="42" t="s">
        <v>43</v>
      </c>
      <c r="D15" s="42" t="s">
        <v>46</v>
      </c>
      <c r="E15" s="23">
        <v>1.1194868323598199</v>
      </c>
      <c r="F15" s="23">
        <v>0.83301928882593701</v>
      </c>
      <c r="G15" s="24">
        <v>0.82543446535354803</v>
      </c>
      <c r="H15" s="24">
        <v>1.08647640552114</v>
      </c>
      <c r="I15" s="24">
        <v>0.79068899175687601</v>
      </c>
      <c r="J15" s="24">
        <v>1.12023033943108</v>
      </c>
      <c r="K15" s="24">
        <v>0.88114882179202303</v>
      </c>
      <c r="L15" s="24">
        <v>0.78275985401765902</v>
      </c>
      <c r="M15" s="24">
        <v>1.0900152086531301</v>
      </c>
      <c r="N15" s="24">
        <v>0.99659230723677505</v>
      </c>
      <c r="O15" s="24">
        <v>1.1622541090421801</v>
      </c>
      <c r="P15" s="24">
        <v>0.73779566584158196</v>
      </c>
      <c r="Q15" s="24">
        <v>0.71072218161602096</v>
      </c>
      <c r="R15" s="24">
        <v>0.62871723793860002</v>
      </c>
      <c r="S15" s="24">
        <v>1.01154765247669</v>
      </c>
      <c r="T15" s="24">
        <v>1.5906931980810199</v>
      </c>
      <c r="U15" s="24">
        <v>1.1868439339215699</v>
      </c>
      <c r="V15" s="24">
        <v>1.02403526818784</v>
      </c>
      <c r="W15" s="24">
        <v>0.71427304769653199</v>
      </c>
      <c r="X15" s="24">
        <v>0.80882646654256596</v>
      </c>
      <c r="Y15" s="24">
        <v>1.01935268968922</v>
      </c>
      <c r="Z15" s="24">
        <v>0.68866213794519304</v>
      </c>
      <c r="AA15" s="24">
        <v>0.60108205816979998</v>
      </c>
      <c r="AB15" s="24">
        <v>1.27791735113628</v>
      </c>
      <c r="AC15" s="24">
        <v>0.88284030855693296</v>
      </c>
      <c r="AD15" s="24">
        <v>0.85136317897580105</v>
      </c>
      <c r="AE15" s="24">
        <v>0.76529904956506101</v>
      </c>
      <c r="AF15" s="24">
        <v>0.686663726556479</v>
      </c>
      <c r="AH15" s="25">
        <f>AVERAGE(G15:AF15)</f>
        <v>0.92008598675775388</v>
      </c>
      <c r="AI15" s="25">
        <f>STDEV(G15:AF15)</f>
        <v>0.23166430153298057</v>
      </c>
      <c r="AJ15" s="67"/>
      <c r="AK15" s="85" t="s">
        <v>4</v>
      </c>
    </row>
    <row r="16" spans="1:37" x14ac:dyDescent="0.2">
      <c r="A16" s="31"/>
      <c r="B16" s="21"/>
      <c r="C16" s="22"/>
      <c r="D16" s="22"/>
      <c r="E16" s="23">
        <v>0.54078897266650305</v>
      </c>
      <c r="F16" s="23">
        <v>0.49772819989078898</v>
      </c>
      <c r="G16" s="24">
        <v>0.48988377340376299</v>
      </c>
      <c r="H16" s="24">
        <v>0.70213864159719597</v>
      </c>
      <c r="I16" s="24">
        <v>0.49469497742906599</v>
      </c>
      <c r="J16" s="24">
        <v>0.73764185122592896</v>
      </c>
      <c r="K16" s="24">
        <v>0.57224255779600497</v>
      </c>
      <c r="L16" s="24">
        <v>0.51967850830876405</v>
      </c>
      <c r="M16" s="24">
        <v>0.75871628874710095</v>
      </c>
      <c r="N16" s="24">
        <v>0.70514834434151696</v>
      </c>
      <c r="O16" s="24">
        <v>0.81153764359587099</v>
      </c>
      <c r="P16" s="24">
        <v>0.49530424891026098</v>
      </c>
      <c r="Q16" s="24">
        <v>0.46446374082351199</v>
      </c>
      <c r="R16" s="24">
        <v>0.40299793455328398</v>
      </c>
      <c r="S16" s="24">
        <v>0.68911633562474295</v>
      </c>
      <c r="T16" s="24">
        <v>1.09663418478559</v>
      </c>
      <c r="U16" s="24">
        <v>0.82594164218661803</v>
      </c>
      <c r="V16" s="24">
        <v>0.72950518415037202</v>
      </c>
      <c r="W16" s="24">
        <v>0.49660106945447602</v>
      </c>
      <c r="X16" s="24">
        <v>0.56034803994918803</v>
      </c>
      <c r="Y16" s="24">
        <v>0.71368642361298795</v>
      </c>
      <c r="Z16" s="24">
        <v>0.466187702847351</v>
      </c>
      <c r="AA16" s="24">
        <v>0.41017599330670701</v>
      </c>
      <c r="AB16" s="24">
        <v>0.89398833621590901</v>
      </c>
      <c r="AC16" s="24">
        <v>0.58199798794227797</v>
      </c>
      <c r="AD16" s="24">
        <v>0.56729762627317804</v>
      </c>
      <c r="AE16" s="24">
        <v>0.52906331636844095</v>
      </c>
      <c r="AF16" s="24">
        <v>0.46368175613290002</v>
      </c>
      <c r="AK16" s="84"/>
    </row>
    <row r="17" spans="1:37" x14ac:dyDescent="0.2">
      <c r="A17" s="31"/>
      <c r="B17" s="21"/>
      <c r="C17" s="22"/>
      <c r="D17" s="22"/>
      <c r="E17" s="23">
        <v>2.3523214899920299</v>
      </c>
      <c r="F17" s="23">
        <v>1.3912512202885099</v>
      </c>
      <c r="G17" s="24">
        <v>1.3884992622050201</v>
      </c>
      <c r="H17" s="24">
        <v>1.6831183102531599</v>
      </c>
      <c r="I17" s="24">
        <v>1.2597647203686499</v>
      </c>
      <c r="J17" s="24">
        <v>1.7019286719781199</v>
      </c>
      <c r="K17" s="24">
        <v>1.3522683510520199</v>
      </c>
      <c r="L17" s="24">
        <v>1.1750729293792901</v>
      </c>
      <c r="M17" s="24">
        <v>1.5658239670974201</v>
      </c>
      <c r="N17" s="24">
        <v>1.40749181541914</v>
      </c>
      <c r="O17" s="24">
        <v>1.6643174907095499</v>
      </c>
      <c r="P17" s="24">
        <v>1.0947581670603901</v>
      </c>
      <c r="Q17" s="24">
        <v>1.0817340130666699</v>
      </c>
      <c r="R17" s="24">
        <v>0.972174000038037</v>
      </c>
      <c r="S17" s="24">
        <v>1.4833784802926699</v>
      </c>
      <c r="T17" s="24">
        <v>2.3127794797709802</v>
      </c>
      <c r="U17" s="24">
        <v>1.70541551348945</v>
      </c>
      <c r="V17" s="24">
        <v>1.4365250628202799</v>
      </c>
      <c r="W17" s="24">
        <v>1.02395031400515</v>
      </c>
      <c r="X17" s="24">
        <v>1.1647685501242</v>
      </c>
      <c r="Y17" s="24">
        <v>1.4549929475600401</v>
      </c>
      <c r="Z17" s="24">
        <v>1.0131024107534801</v>
      </c>
      <c r="AA17" s="24">
        <v>0.87645157333530999</v>
      </c>
      <c r="AB17" s="24">
        <v>1.8285508955204</v>
      </c>
      <c r="AC17" s="24">
        <v>1.3353414417160201</v>
      </c>
      <c r="AD17" s="24">
        <v>1.27396128247684</v>
      </c>
      <c r="AE17" s="24">
        <v>1.1038010212296101</v>
      </c>
      <c r="AF17" s="24">
        <v>1.0121589166752101</v>
      </c>
      <c r="AK17" s="84"/>
    </row>
    <row r="18" spans="1:37" s="100" customFormat="1" x14ac:dyDescent="0.2">
      <c r="A18" s="112" t="s">
        <v>26</v>
      </c>
      <c r="B18" s="99" t="s">
        <v>54</v>
      </c>
      <c r="C18" s="114" t="s">
        <v>45</v>
      </c>
      <c r="D18" s="114" t="s">
        <v>47</v>
      </c>
      <c r="E18" s="115">
        <v>0.82290523935660698</v>
      </c>
      <c r="F18" s="115">
        <v>0.38654596647488199</v>
      </c>
      <c r="G18" s="116">
        <v>0.58446136135388105</v>
      </c>
      <c r="H18" s="116">
        <v>0.60826500885952195</v>
      </c>
      <c r="I18" s="116">
        <v>0.60327343201127803</v>
      </c>
      <c r="J18" s="116">
        <v>0.50768023275979701</v>
      </c>
      <c r="K18" s="116">
        <v>0.70491284692818601</v>
      </c>
      <c r="L18" s="116">
        <v>0.47063581666611198</v>
      </c>
      <c r="M18" s="116">
        <v>0.50572260988454998</v>
      </c>
      <c r="N18" s="116">
        <v>0.56347966144934003</v>
      </c>
      <c r="O18" s="116">
        <v>0.43623527563349701</v>
      </c>
      <c r="P18" s="116">
        <v>0.62646362967538205</v>
      </c>
      <c r="Q18" s="116">
        <v>0.55076273710292301</v>
      </c>
      <c r="R18" s="116">
        <v>0.45562500662396699</v>
      </c>
      <c r="S18" s="116">
        <v>0.45838124124391999</v>
      </c>
      <c r="T18" s="116">
        <v>0.45091747993081799</v>
      </c>
      <c r="U18" s="116">
        <v>0.445857062666556</v>
      </c>
      <c r="V18" s="116">
        <v>0.606582698510858</v>
      </c>
      <c r="W18" s="116">
        <v>0.400815264132316</v>
      </c>
      <c r="X18" s="116">
        <v>0.458573174883179</v>
      </c>
      <c r="Y18" s="116">
        <v>0.79111537497595597</v>
      </c>
      <c r="Z18" s="116">
        <v>0.40358028730303303</v>
      </c>
      <c r="AA18" s="116">
        <v>0.39315590878894202</v>
      </c>
      <c r="AB18" s="116">
        <v>0.36852869368022101</v>
      </c>
      <c r="AC18" s="116">
        <v>0.57482125313793697</v>
      </c>
      <c r="AD18" s="116">
        <v>0.56571008021167601</v>
      </c>
      <c r="AE18" s="116">
        <v>0.41146692007531699</v>
      </c>
      <c r="AF18" s="116">
        <v>0.467478975723218</v>
      </c>
      <c r="AH18" s="117">
        <f>AVERAGE(G18:AF18)</f>
        <v>0.51594238593124542</v>
      </c>
      <c r="AI18" s="117">
        <f>STDEV(G18:AF18)</f>
        <v>0.10315688700827561</v>
      </c>
      <c r="AJ18" s="149"/>
      <c r="AK18" s="119" t="s">
        <v>5</v>
      </c>
    </row>
    <row r="19" spans="1:37" s="130" customFormat="1" x14ac:dyDescent="0.2">
      <c r="A19" s="127"/>
      <c r="B19" s="128"/>
      <c r="C19" s="129"/>
      <c r="D19" s="129"/>
      <c r="E19" s="115">
        <v>0.300685766000438</v>
      </c>
      <c r="F19" s="115">
        <v>0.15620208559086601</v>
      </c>
      <c r="G19" s="116">
        <v>0.264443414448851</v>
      </c>
      <c r="H19" s="116">
        <v>0.274455148690468</v>
      </c>
      <c r="I19" s="116">
        <v>0.277950756651411</v>
      </c>
      <c r="J19" s="116">
        <v>0.23664434460671399</v>
      </c>
      <c r="K19" s="116">
        <v>0.33071757639273502</v>
      </c>
      <c r="L19" s="116">
        <v>0.219042400930165</v>
      </c>
      <c r="M19" s="116">
        <v>0.23602212672454001</v>
      </c>
      <c r="N19" s="116">
        <v>0.263661526701368</v>
      </c>
      <c r="O19" s="116">
        <v>0.20216750600173899</v>
      </c>
      <c r="P19" s="116">
        <v>0.29526266597917999</v>
      </c>
      <c r="Q19" s="116">
        <v>0.26115829787308198</v>
      </c>
      <c r="R19" s="116">
        <v>0.213591372945583</v>
      </c>
      <c r="S19" s="116">
        <v>0.21595623140738601</v>
      </c>
      <c r="T19" s="116">
        <v>0.21051952911404401</v>
      </c>
      <c r="U19" s="116">
        <v>0.21020474586410101</v>
      </c>
      <c r="V19" s="116">
        <v>0.28209945396236602</v>
      </c>
      <c r="W19" s="116">
        <v>0.186629477684539</v>
      </c>
      <c r="X19" s="116">
        <v>0.21574327786014599</v>
      </c>
      <c r="Y19" s="116">
        <v>0.37628482701718302</v>
      </c>
      <c r="Z19" s="116">
        <v>0.19063763877744</v>
      </c>
      <c r="AA19" s="116">
        <v>0.185179441807968</v>
      </c>
      <c r="AB19" s="116">
        <v>0.17296215409014701</v>
      </c>
      <c r="AC19" s="116">
        <v>0.26998382905770302</v>
      </c>
      <c r="AD19" s="116">
        <v>0.262833688368034</v>
      </c>
      <c r="AE19" s="116">
        <v>0.190977841022968</v>
      </c>
      <c r="AF19" s="116">
        <v>0.21694345057789199</v>
      </c>
      <c r="AH19" s="124"/>
      <c r="AI19" s="124"/>
      <c r="AK19" s="132"/>
    </row>
    <row r="20" spans="1:37" s="130" customFormat="1" x14ac:dyDescent="0.2">
      <c r="A20" s="127"/>
      <c r="B20" s="128"/>
      <c r="C20" s="129"/>
      <c r="D20" s="129"/>
      <c r="E20" s="115">
        <v>2.1814519603921201</v>
      </c>
      <c r="F20" s="115">
        <v>0.91667180886918198</v>
      </c>
      <c r="G20" s="116">
        <v>1.23897698445694</v>
      </c>
      <c r="H20" s="116">
        <v>1.2938469621653099</v>
      </c>
      <c r="I20" s="116">
        <v>1.25408562336078</v>
      </c>
      <c r="J20" s="116">
        <v>1.0413198086328901</v>
      </c>
      <c r="K20" s="116">
        <v>1.43673556776355</v>
      </c>
      <c r="L20" s="116">
        <v>0.96713120350318604</v>
      </c>
      <c r="M20" s="116">
        <v>1.03600347732826</v>
      </c>
      <c r="N20" s="116">
        <v>1.15121764643383</v>
      </c>
      <c r="O20" s="116">
        <v>0.90024027288095299</v>
      </c>
      <c r="P20" s="116">
        <v>1.26992542989199</v>
      </c>
      <c r="Q20" s="116">
        <v>1.10861637322363</v>
      </c>
      <c r="R20" s="116">
        <v>0.92880920566638303</v>
      </c>
      <c r="S20" s="116">
        <v>0.92907201078137103</v>
      </c>
      <c r="T20" s="116">
        <v>0.92284716354777796</v>
      </c>
      <c r="U20" s="116">
        <v>0.90267851000548804</v>
      </c>
      <c r="V20" s="116">
        <v>1.2478058492122801</v>
      </c>
      <c r="W20" s="116">
        <v>0.82306296835281401</v>
      </c>
      <c r="X20" s="116">
        <v>0.93080911771606201</v>
      </c>
      <c r="Y20" s="116">
        <v>1.58729645021916</v>
      </c>
      <c r="Z20" s="116">
        <v>0.815575415261234</v>
      </c>
      <c r="AA20" s="116">
        <v>0.79719444453232702</v>
      </c>
      <c r="AB20" s="116">
        <v>0.74982647202504804</v>
      </c>
      <c r="AC20" s="116">
        <v>1.16949544610666</v>
      </c>
      <c r="AD20" s="116">
        <v>1.1649449483477401</v>
      </c>
      <c r="AE20" s="116">
        <v>0.84804427344211297</v>
      </c>
      <c r="AF20" s="116">
        <v>0.96381814988329895</v>
      </c>
      <c r="AH20" s="124"/>
      <c r="AI20" s="124"/>
      <c r="AK20" s="132"/>
    </row>
    <row r="21" spans="1:37" x14ac:dyDescent="0.2">
      <c r="A21" s="31" t="s">
        <v>27</v>
      </c>
      <c r="B21" s="17" t="s">
        <v>54</v>
      </c>
      <c r="C21" s="22" t="s">
        <v>44</v>
      </c>
      <c r="D21" s="22" t="s">
        <v>47</v>
      </c>
      <c r="E21" s="23"/>
      <c r="F21" s="23">
        <v>0.297379685659791</v>
      </c>
      <c r="G21" s="24">
        <v>0.23608504622153101</v>
      </c>
      <c r="H21" s="24">
        <v>0.45154209962544201</v>
      </c>
      <c r="I21" s="24">
        <v>0.25997294070661803</v>
      </c>
      <c r="J21" s="24">
        <v>0.42688981599422998</v>
      </c>
      <c r="K21" s="24">
        <v>0.405038447189707</v>
      </c>
      <c r="L21" s="24">
        <v>0.31920728338214999</v>
      </c>
      <c r="M21" s="24">
        <v>0.36279846139866501</v>
      </c>
      <c r="N21" s="24">
        <v>0.37666309353472299</v>
      </c>
      <c r="O21" s="24">
        <v>0.444963998776362</v>
      </c>
      <c r="P21" s="24">
        <v>0.40195335691818501</v>
      </c>
      <c r="Q21" s="24">
        <v>0.37705397896067899</v>
      </c>
      <c r="R21" s="24">
        <v>0.33228434101942</v>
      </c>
      <c r="S21" s="24">
        <v>0.30331541321251998</v>
      </c>
      <c r="T21" s="24">
        <v>0.41238938995524799</v>
      </c>
      <c r="U21" s="24">
        <v>0.33527437453922998</v>
      </c>
      <c r="V21" s="24">
        <v>0.34611248038061099</v>
      </c>
      <c r="W21" s="24">
        <v>0.30783204563750799</v>
      </c>
      <c r="X21" s="24">
        <v>0.21888067519344001</v>
      </c>
      <c r="Y21" s="24">
        <v>0.520697055703638</v>
      </c>
      <c r="Z21" s="24">
        <v>0.27927494152747301</v>
      </c>
      <c r="AA21" s="24">
        <v>0.24487867619753401</v>
      </c>
      <c r="AB21" s="24">
        <v>0.239213605501191</v>
      </c>
      <c r="AC21" s="24">
        <v>0.53828085738209297</v>
      </c>
      <c r="AD21" s="24">
        <v>0.22972166119660301</v>
      </c>
      <c r="AE21" s="24">
        <v>0.310804834651072</v>
      </c>
      <c r="AF21" s="24">
        <v>0.23887932783093599</v>
      </c>
      <c r="AH21" s="25">
        <f>AVERAGE(G21:AF21)</f>
        <v>0.34307723856295425</v>
      </c>
      <c r="AI21" s="25">
        <f>STDEV(G21:AF21)</f>
        <v>8.9490117045138609E-2</v>
      </c>
      <c r="AJ21" s="67"/>
      <c r="AK21" s="84" t="s">
        <v>6</v>
      </c>
    </row>
    <row r="22" spans="1:37" s="37" customFormat="1" x14ac:dyDescent="0.2">
      <c r="A22" s="36"/>
      <c r="B22" s="28"/>
      <c r="C22" s="29"/>
      <c r="D22" s="29"/>
      <c r="E22" s="23"/>
      <c r="F22" s="23">
        <v>9.4529533598495197E-2</v>
      </c>
      <c r="G22" s="24">
        <v>7.6556673542493694E-2</v>
      </c>
      <c r="H22" s="24">
        <v>0.15624995302938799</v>
      </c>
      <c r="I22" s="24">
        <v>8.84775566471869E-2</v>
      </c>
      <c r="J22" s="24">
        <v>0.153508723793186</v>
      </c>
      <c r="K22" s="24">
        <v>0.146442920635065</v>
      </c>
      <c r="L22" s="24">
        <v>0.111542177654016</v>
      </c>
      <c r="M22" s="24">
        <v>0.13021194455796201</v>
      </c>
      <c r="N22" s="24">
        <v>0.136933154848113</v>
      </c>
      <c r="O22" s="24">
        <v>0.15854065643913401</v>
      </c>
      <c r="P22" s="24">
        <v>0.14543775912272999</v>
      </c>
      <c r="Q22" s="24">
        <v>0.13642501644755101</v>
      </c>
      <c r="R22" s="24">
        <v>0.120463807065539</v>
      </c>
      <c r="S22" s="24">
        <v>0.109517622929394</v>
      </c>
      <c r="T22" s="24">
        <v>0.14736631604275599</v>
      </c>
      <c r="U22" s="24">
        <v>0.12083194260619901</v>
      </c>
      <c r="V22" s="24">
        <v>0.124206496851784</v>
      </c>
      <c r="W22" s="24">
        <v>0.111878104693067</v>
      </c>
      <c r="X22" s="24">
        <v>7.8979406975967503E-2</v>
      </c>
      <c r="Y22" s="24">
        <v>0.19155226998181701</v>
      </c>
      <c r="Z22" s="24">
        <v>0.101650388557796</v>
      </c>
      <c r="AA22" s="24">
        <v>8.9313953483170894E-2</v>
      </c>
      <c r="AB22" s="24">
        <v>8.6533127548209798E-2</v>
      </c>
      <c r="AC22" s="24">
        <v>0.196207938801883</v>
      </c>
      <c r="AD22" s="24">
        <v>8.4110063043032701E-2</v>
      </c>
      <c r="AE22" s="24">
        <v>0.11329105220095401</v>
      </c>
      <c r="AF22" s="24">
        <v>8.6231129541897503E-2</v>
      </c>
      <c r="AK22" s="83"/>
    </row>
    <row r="23" spans="1:37" s="37" customFormat="1" x14ac:dyDescent="0.2">
      <c r="A23" s="36"/>
      <c r="B23" s="28"/>
      <c r="C23" s="29"/>
      <c r="D23" s="29"/>
      <c r="E23" s="23"/>
      <c r="F23" s="23">
        <v>0.84983169026805905</v>
      </c>
      <c r="G23" s="24">
        <v>0.656014763653894</v>
      </c>
      <c r="H23" s="24">
        <v>1.1765668666604501</v>
      </c>
      <c r="I23" s="24">
        <v>0.68859791787327795</v>
      </c>
      <c r="J23" s="24">
        <v>1.0610986223851899</v>
      </c>
      <c r="K23" s="24">
        <v>0.99992590935635695</v>
      </c>
      <c r="L23" s="24">
        <v>0.82130196817247803</v>
      </c>
      <c r="M23" s="24">
        <v>0.90373515258174497</v>
      </c>
      <c r="N23" s="24">
        <v>0.923128097313062</v>
      </c>
      <c r="O23" s="24">
        <v>1.1186756303535501</v>
      </c>
      <c r="P23" s="24">
        <v>0.99119776485351596</v>
      </c>
      <c r="Q23" s="24">
        <v>0.92971158225880501</v>
      </c>
      <c r="R23" s="24">
        <v>0.81683353005424897</v>
      </c>
      <c r="S23" s="24">
        <v>0.74920073213749205</v>
      </c>
      <c r="T23" s="24">
        <v>1.0324858471318901</v>
      </c>
      <c r="U23" s="24">
        <v>0.82996498870282698</v>
      </c>
      <c r="V23" s="24">
        <v>0.86180329537355405</v>
      </c>
      <c r="W23" s="24">
        <v>0.75407147466893898</v>
      </c>
      <c r="X23" s="24">
        <v>0.54029830139353596</v>
      </c>
      <c r="Y23" s="24">
        <v>1.25791913380805</v>
      </c>
      <c r="Z23" s="24">
        <v>0.68292625901418502</v>
      </c>
      <c r="AA23" s="24">
        <v>0.59695646592426699</v>
      </c>
      <c r="AB23" s="24">
        <v>0.58954453097349402</v>
      </c>
      <c r="AC23" s="24">
        <v>1.3163829769444799</v>
      </c>
      <c r="AD23" s="24">
        <v>0.55729142996124703</v>
      </c>
      <c r="AE23" s="24">
        <v>0.75858881302937697</v>
      </c>
      <c r="AF23" s="24">
        <v>0.58965736702524196</v>
      </c>
      <c r="AK23" s="83"/>
    </row>
    <row r="24" spans="1:37" s="134" customFormat="1" x14ac:dyDescent="0.2">
      <c r="A24" s="133" t="s">
        <v>28</v>
      </c>
      <c r="B24" s="99" t="s">
        <v>54</v>
      </c>
      <c r="C24" s="114" t="s">
        <v>43</v>
      </c>
      <c r="D24" s="114" t="s">
        <v>46</v>
      </c>
      <c r="E24" s="115">
        <v>3.0964935755029699</v>
      </c>
      <c r="F24" s="115">
        <v>2.9171368375951698</v>
      </c>
      <c r="G24" s="116">
        <v>1.3484514111513699</v>
      </c>
      <c r="H24" s="116">
        <v>1.66173387697985</v>
      </c>
      <c r="I24" s="116">
        <v>2.3435234900321702</v>
      </c>
      <c r="J24" s="116">
        <v>1.6925365928295899</v>
      </c>
      <c r="K24" s="116">
        <v>1.7113711159301901</v>
      </c>
      <c r="L24" s="116">
        <v>1.8407446102873299</v>
      </c>
      <c r="M24" s="116">
        <v>2.3932761054517702</v>
      </c>
      <c r="N24" s="116">
        <v>2.2654951355525501</v>
      </c>
      <c r="O24" s="116">
        <v>2.2223744982487799</v>
      </c>
      <c r="P24" s="116">
        <v>1.71683589000119</v>
      </c>
      <c r="Q24" s="116">
        <v>1.6754140098750301</v>
      </c>
      <c r="R24" s="116">
        <v>1.86114048348595</v>
      </c>
      <c r="S24" s="116">
        <v>2.4405185397901299</v>
      </c>
      <c r="T24" s="116">
        <v>2.4116487256365402</v>
      </c>
      <c r="U24" s="116">
        <v>1.59798249726119</v>
      </c>
      <c r="V24" s="116">
        <v>1.70275785158882</v>
      </c>
      <c r="W24" s="116">
        <v>1.8442362818748399</v>
      </c>
      <c r="X24" s="116">
        <v>1.47687242800175</v>
      </c>
      <c r="Y24" s="116">
        <v>2.0648067903479901</v>
      </c>
      <c r="Z24" s="116">
        <v>1.79162967959886</v>
      </c>
      <c r="AA24" s="116">
        <v>1.71014762740955</v>
      </c>
      <c r="AB24" s="116">
        <v>2.229669413076</v>
      </c>
      <c r="AC24" s="116">
        <v>2.2382872903725901</v>
      </c>
      <c r="AD24" s="116">
        <v>2.1528534526488801</v>
      </c>
      <c r="AE24" s="116">
        <v>1.1604661249271599</v>
      </c>
      <c r="AF24" s="116">
        <v>1.2592514895737099</v>
      </c>
      <c r="AH24" s="117">
        <f>AVERAGE(G24:AF24)</f>
        <v>1.8774625158436065</v>
      </c>
      <c r="AI24" s="117">
        <f>STDEV(G24:AF24)</f>
        <v>0.36762107945245798</v>
      </c>
      <c r="AJ24" s="149"/>
      <c r="AK24" s="135" t="s">
        <v>7</v>
      </c>
    </row>
    <row r="25" spans="1:37" s="100" customFormat="1" x14ac:dyDescent="0.2">
      <c r="A25" s="112"/>
      <c r="B25" s="113"/>
      <c r="C25" s="114"/>
      <c r="D25" s="114"/>
      <c r="E25" s="115">
        <v>1.88604867332077</v>
      </c>
      <c r="F25" s="115">
        <v>1.9856317436624</v>
      </c>
      <c r="G25" s="116">
        <v>1.0210367248567001</v>
      </c>
      <c r="H25" s="116">
        <v>1.18621024953996</v>
      </c>
      <c r="I25" s="116">
        <v>1.67187206646806</v>
      </c>
      <c r="J25" s="116">
        <v>1.28958117673985</v>
      </c>
      <c r="K25" s="116">
        <v>1.34235921491045</v>
      </c>
      <c r="L25" s="116">
        <v>1.4179198458262801</v>
      </c>
      <c r="M25" s="116">
        <v>1.84711109049319</v>
      </c>
      <c r="N25" s="116">
        <v>1.7654226198356899</v>
      </c>
      <c r="O25" s="116">
        <v>1.77339691038553</v>
      </c>
      <c r="P25" s="116">
        <v>1.3057855816473001</v>
      </c>
      <c r="Q25" s="116">
        <v>1.2754807790649501</v>
      </c>
      <c r="R25" s="116">
        <v>1.4079802458250901</v>
      </c>
      <c r="S25" s="116">
        <v>1.90331858292881</v>
      </c>
      <c r="T25" s="116">
        <v>1.90394236725941</v>
      </c>
      <c r="U25" s="116">
        <v>1.28091406846885</v>
      </c>
      <c r="V25" s="116">
        <v>1.38232676755238</v>
      </c>
      <c r="W25" s="116">
        <v>1.43081884262217</v>
      </c>
      <c r="X25" s="116">
        <v>1.1775716499578901</v>
      </c>
      <c r="Y25" s="116">
        <v>1.65250492236376</v>
      </c>
      <c r="Z25" s="116">
        <v>1.42508058201039</v>
      </c>
      <c r="AA25" s="116">
        <v>1.3730022941526501</v>
      </c>
      <c r="AB25" s="116">
        <v>1.8163769988729499</v>
      </c>
      <c r="AC25" s="116">
        <v>1.7800336047509899</v>
      </c>
      <c r="AD25" s="116">
        <v>1.73078249217318</v>
      </c>
      <c r="AE25" s="116">
        <v>0.94495417403431703</v>
      </c>
      <c r="AF25" s="116">
        <v>1.01372665472543</v>
      </c>
      <c r="AK25" s="119"/>
    </row>
    <row r="26" spans="1:37" s="100" customFormat="1" x14ac:dyDescent="0.2">
      <c r="A26" s="112"/>
      <c r="B26" s="113"/>
      <c r="C26" s="114"/>
      <c r="D26" s="114"/>
      <c r="E26" s="115">
        <v>5.3157802032698296</v>
      </c>
      <c r="F26" s="115">
        <v>4.3818234410603996</v>
      </c>
      <c r="G26" s="116">
        <v>1.78812608413082</v>
      </c>
      <c r="H26" s="116">
        <v>2.3485601001207401</v>
      </c>
      <c r="I26" s="116">
        <v>3.3240511262021801</v>
      </c>
      <c r="J26" s="116">
        <v>2.2309811796899002</v>
      </c>
      <c r="K26" s="116">
        <v>2.1883844758067599</v>
      </c>
      <c r="L26" s="116">
        <v>2.39925979115303</v>
      </c>
      <c r="M26" s="116">
        <v>3.1145171180026101</v>
      </c>
      <c r="N26" s="116">
        <v>2.9184402510584402</v>
      </c>
      <c r="O26" s="116">
        <v>2.79447189493815</v>
      </c>
      <c r="P26" s="116">
        <v>2.26437580428993</v>
      </c>
      <c r="Q26" s="116">
        <v>2.2105712437490399</v>
      </c>
      <c r="R26" s="116">
        <v>2.4702111940636802</v>
      </c>
      <c r="S26" s="116">
        <v>3.1424601243280099</v>
      </c>
      <c r="T26" s="116">
        <v>3.0653146968317899</v>
      </c>
      <c r="U26" s="116">
        <v>1.9972716875879</v>
      </c>
      <c r="V26" s="116">
        <v>2.1018274394366601</v>
      </c>
      <c r="W26" s="116">
        <v>2.3861442157455102</v>
      </c>
      <c r="X26" s="116">
        <v>1.8563999188354701</v>
      </c>
      <c r="Y26" s="116">
        <v>2.5879100412893199</v>
      </c>
      <c r="Z26" s="116">
        <v>2.2592671158047901</v>
      </c>
      <c r="AA26" s="116">
        <v>2.1354341818689799</v>
      </c>
      <c r="AB26" s="116">
        <v>2.7449710746228302</v>
      </c>
      <c r="AC26" s="116">
        <v>2.8258418070787998</v>
      </c>
      <c r="AD26" s="116">
        <v>2.6866390434162399</v>
      </c>
      <c r="AE26" s="116">
        <v>1.4267042389679701</v>
      </c>
      <c r="AF26" s="116">
        <v>1.56644324194784</v>
      </c>
      <c r="AK26" s="119"/>
    </row>
    <row r="27" spans="1:37" x14ac:dyDescent="0.2">
      <c r="A27" s="31" t="s">
        <v>29</v>
      </c>
      <c r="B27" s="17" t="s">
        <v>54</v>
      </c>
      <c r="C27" s="22" t="s">
        <v>43</v>
      </c>
      <c r="D27" s="22" t="s">
        <v>46</v>
      </c>
      <c r="E27" s="23">
        <v>0.71702102124227696</v>
      </c>
      <c r="F27" s="23">
        <v>0.64843593232775598</v>
      </c>
      <c r="G27" s="24">
        <v>0.30758591318545497</v>
      </c>
      <c r="H27" s="24">
        <v>0.26569338528214498</v>
      </c>
      <c r="I27" s="24">
        <v>0.409177377708767</v>
      </c>
      <c r="J27" s="24">
        <v>0.57590248401529698</v>
      </c>
      <c r="K27" s="24">
        <v>0.477401616519537</v>
      </c>
      <c r="L27" s="24">
        <v>0.40502764304149502</v>
      </c>
      <c r="M27" s="24">
        <v>0.56893411434890595</v>
      </c>
      <c r="N27" s="24">
        <v>0.54138767800739596</v>
      </c>
      <c r="O27" s="24">
        <v>0.56649015178787998</v>
      </c>
      <c r="P27" s="24">
        <v>0.479861512701244</v>
      </c>
      <c r="Q27" s="24">
        <v>0.51441004830299997</v>
      </c>
      <c r="R27" s="24">
        <v>0.38790826046020199</v>
      </c>
      <c r="S27" s="24">
        <v>0.38710467895989398</v>
      </c>
      <c r="T27" s="24">
        <v>0.52700159029128701</v>
      </c>
      <c r="U27" s="24">
        <v>0.53641113700134702</v>
      </c>
      <c r="V27" s="24">
        <v>0.27687896490948599</v>
      </c>
      <c r="W27" s="24">
        <v>0.41537554981667402</v>
      </c>
      <c r="X27" s="24">
        <v>0.51075558337125004</v>
      </c>
      <c r="Y27" s="24">
        <v>0.55265334020081902</v>
      </c>
      <c r="Z27" s="24">
        <v>0.50839393526049204</v>
      </c>
      <c r="AA27" s="24">
        <v>0.40188773125904498</v>
      </c>
      <c r="AB27" s="24">
        <v>0.36123445420753703</v>
      </c>
      <c r="AC27" s="24">
        <v>0.73580169937656903</v>
      </c>
      <c r="AD27" s="24">
        <v>0.445318542604276</v>
      </c>
      <c r="AE27" s="24">
        <v>0.44514381528818397</v>
      </c>
      <c r="AF27" s="24">
        <v>0.36938059783634403</v>
      </c>
      <c r="AH27" s="25">
        <f>AVERAGE(G27:AF27)</f>
        <v>0.46050468483632806</v>
      </c>
      <c r="AI27" s="25">
        <f>STDEV(G27:AF27)</f>
        <v>0.10605995813091725</v>
      </c>
      <c r="AJ27" s="67"/>
      <c r="AK27" s="84" t="s">
        <v>8</v>
      </c>
    </row>
    <row r="28" spans="1:37" s="37" customFormat="1" x14ac:dyDescent="0.2">
      <c r="A28" s="36"/>
      <c r="B28" s="28"/>
      <c r="C28" s="29"/>
      <c r="D28" s="29"/>
      <c r="E28" s="23">
        <v>0.40656193354536002</v>
      </c>
      <c r="F28" s="23">
        <v>0.43010767123022697</v>
      </c>
      <c r="G28" s="24">
        <v>0.20493812962836599</v>
      </c>
      <c r="H28" s="24">
        <v>0.17611164449543201</v>
      </c>
      <c r="I28" s="24">
        <v>0.275054209842095</v>
      </c>
      <c r="J28" s="24">
        <v>0.40046938673719601</v>
      </c>
      <c r="K28" s="24">
        <v>0.31962205108321501</v>
      </c>
      <c r="L28" s="24">
        <v>0.27432987679569298</v>
      </c>
      <c r="M28" s="24">
        <v>0.395239904729349</v>
      </c>
      <c r="N28" s="24">
        <v>0.36925193325824202</v>
      </c>
      <c r="O28" s="24">
        <v>0.38993787825777199</v>
      </c>
      <c r="P28" s="24">
        <v>0.32851630736663501</v>
      </c>
      <c r="Q28" s="24">
        <v>0.35659054503694299</v>
      </c>
      <c r="R28" s="24">
        <v>0.26164345750621498</v>
      </c>
      <c r="S28" s="24">
        <v>0.26380405392981499</v>
      </c>
      <c r="T28" s="24">
        <v>0.35676964670581601</v>
      </c>
      <c r="U28" s="24">
        <v>0.36651430325362899</v>
      </c>
      <c r="V28" s="24">
        <v>0.183886683374058</v>
      </c>
      <c r="W28" s="24">
        <v>0.28113538846506197</v>
      </c>
      <c r="X28" s="24">
        <v>0.35140807348452502</v>
      </c>
      <c r="Y28" s="24">
        <v>0.37942428202103001</v>
      </c>
      <c r="Z28" s="24">
        <v>0.35052815333388398</v>
      </c>
      <c r="AA28" s="24">
        <v>0.27504128781761999</v>
      </c>
      <c r="AB28" s="24">
        <v>0.24129693565457999</v>
      </c>
      <c r="AC28" s="24">
        <v>0.51633070185031904</v>
      </c>
      <c r="AD28" s="24">
        <v>0.305342323174631</v>
      </c>
      <c r="AE28" s="24">
        <v>0.31206123838422101</v>
      </c>
      <c r="AF28" s="24">
        <v>0.25366505595671801</v>
      </c>
      <c r="AH28" s="15"/>
      <c r="AI28" s="15"/>
      <c r="AK28" s="83"/>
    </row>
    <row r="29" spans="1:37" s="37" customFormat="1" x14ac:dyDescent="0.2">
      <c r="A29" s="36"/>
      <c r="B29" s="28"/>
      <c r="C29" s="29"/>
      <c r="D29" s="29"/>
      <c r="E29" s="23">
        <v>1.2838704454197101</v>
      </c>
      <c r="F29" s="23">
        <v>0.97463283332497297</v>
      </c>
      <c r="G29" s="24">
        <v>0.458355056148888</v>
      </c>
      <c r="H29" s="24">
        <v>0.39733052342526998</v>
      </c>
      <c r="I29" s="24">
        <v>0.60508259510485096</v>
      </c>
      <c r="J29" s="24">
        <v>0.82352759674588905</v>
      </c>
      <c r="K29" s="24">
        <v>0.70890964752818897</v>
      </c>
      <c r="L29" s="24">
        <v>0.59414260651690798</v>
      </c>
      <c r="M29" s="24">
        <v>0.81427338501485202</v>
      </c>
      <c r="N29" s="24">
        <v>0.78900785766588699</v>
      </c>
      <c r="O29" s="24">
        <v>0.81771220221457097</v>
      </c>
      <c r="P29" s="24">
        <v>0.69589159663760802</v>
      </c>
      <c r="Q29" s="24">
        <v>0.73717929469246901</v>
      </c>
      <c r="R29" s="24">
        <v>0.57022856370962804</v>
      </c>
      <c r="S29" s="24">
        <v>0.56341039847021401</v>
      </c>
      <c r="T29" s="24">
        <v>0.773424666486906</v>
      </c>
      <c r="U29" s="24">
        <v>0.78023165522317794</v>
      </c>
      <c r="V29" s="24">
        <v>0.41252167347723701</v>
      </c>
      <c r="W29" s="24">
        <v>0.60879787173122801</v>
      </c>
      <c r="X29" s="24">
        <v>0.73730180042334204</v>
      </c>
      <c r="Y29" s="24">
        <v>0.79955509109178302</v>
      </c>
      <c r="Z29" s="24">
        <v>0.73231087357744595</v>
      </c>
      <c r="AA29" s="24">
        <v>0.58241716759152695</v>
      </c>
      <c r="AB29" s="24">
        <v>0.53573794465431201</v>
      </c>
      <c r="AC29" s="24">
        <v>1.0426603589987999</v>
      </c>
      <c r="AD29" s="24">
        <v>0.644501130784494</v>
      </c>
      <c r="AE29" s="24">
        <v>0.63018113547368304</v>
      </c>
      <c r="AF29" s="24">
        <v>0.53315384617479999</v>
      </c>
      <c r="AH29" s="15"/>
      <c r="AI29" s="15"/>
      <c r="AK29" s="83"/>
    </row>
    <row r="30" spans="1:37" s="100" customFormat="1" x14ac:dyDescent="0.2">
      <c r="A30" s="112" t="s">
        <v>51</v>
      </c>
      <c r="B30" s="99" t="s">
        <v>54</v>
      </c>
      <c r="C30" s="114" t="s">
        <v>43</v>
      </c>
      <c r="D30" s="114" t="s">
        <v>46</v>
      </c>
      <c r="E30" s="115">
        <v>1.74826175355386</v>
      </c>
      <c r="F30" s="115">
        <v>1.00558934482519</v>
      </c>
      <c r="G30" s="116">
        <v>0.55358318796440198</v>
      </c>
      <c r="H30" s="116">
        <v>0.54996862120530199</v>
      </c>
      <c r="I30" s="116">
        <v>0.93437041286204203</v>
      </c>
      <c r="J30" s="116">
        <v>1.17678440613429</v>
      </c>
      <c r="K30" s="116">
        <v>1.0428936007698</v>
      </c>
      <c r="L30" s="116">
        <v>1.01323356598278</v>
      </c>
      <c r="M30" s="116">
        <v>1.4709461166767499</v>
      </c>
      <c r="N30" s="116">
        <v>1.2048672793428701</v>
      </c>
      <c r="O30" s="116">
        <v>1.05282061325333</v>
      </c>
      <c r="P30" s="116">
        <v>1.2376925389229201</v>
      </c>
      <c r="Q30" s="116">
        <v>1.46925705218405</v>
      </c>
      <c r="R30" s="116">
        <v>0.93703191353909598</v>
      </c>
      <c r="S30" s="116">
        <v>1.5993227591136301</v>
      </c>
      <c r="T30" s="116">
        <v>1.4687919067325099</v>
      </c>
      <c r="U30" s="116">
        <v>1.6374557806371</v>
      </c>
      <c r="V30" s="116">
        <v>0.85695476862050801</v>
      </c>
      <c r="W30" s="116">
        <v>1.38111843504655</v>
      </c>
      <c r="X30" s="116">
        <v>1.02028987813368</v>
      </c>
      <c r="Y30" s="116">
        <v>1.1848641561306399</v>
      </c>
      <c r="Z30" s="116">
        <v>1.2634473323126101</v>
      </c>
      <c r="AA30" s="116">
        <v>1.2325762452957401</v>
      </c>
      <c r="AB30" s="116">
        <v>1.2260939921882701</v>
      </c>
      <c r="AC30" s="116">
        <v>1.51854357889124</v>
      </c>
      <c r="AD30" s="116">
        <v>1.41898419100919</v>
      </c>
      <c r="AE30" s="116">
        <v>1.1637971873380499</v>
      </c>
      <c r="AF30" s="116">
        <v>1.0254145445784599</v>
      </c>
      <c r="AH30" s="117">
        <f>AVERAGE(G30:AF30)</f>
        <v>1.1785040024948388</v>
      </c>
      <c r="AI30" s="117">
        <f>STDEV(G30:AF30)</f>
        <v>0.28215454827586406</v>
      </c>
      <c r="AJ30" s="149"/>
      <c r="AK30" s="119" t="s">
        <v>9</v>
      </c>
    </row>
    <row r="31" spans="1:37" s="130" customFormat="1" x14ac:dyDescent="0.2">
      <c r="A31" s="127"/>
      <c r="B31" s="128"/>
      <c r="C31" s="129"/>
      <c r="D31" s="129"/>
      <c r="E31" s="115">
        <v>1.33495590136511</v>
      </c>
      <c r="F31" s="115">
        <v>0.82594448670458298</v>
      </c>
      <c r="G31" s="116">
        <v>0.45781866059235699</v>
      </c>
      <c r="H31" s="116">
        <v>0.45215409456</v>
      </c>
      <c r="I31" s="116">
        <v>0.769481541899522</v>
      </c>
      <c r="J31" s="116">
        <v>0.98936386998459702</v>
      </c>
      <c r="K31" s="116">
        <v>0.87678840155993198</v>
      </c>
      <c r="L31" s="116">
        <v>0.85041998237910998</v>
      </c>
      <c r="M31" s="116">
        <v>1.2395653467385299</v>
      </c>
      <c r="N31" s="116">
        <v>1.01874166405225</v>
      </c>
      <c r="O31" s="116">
        <v>0.88489035003834704</v>
      </c>
      <c r="P31" s="116">
        <v>1.03160776122843</v>
      </c>
      <c r="Q31" s="116">
        <v>1.23446069483147</v>
      </c>
      <c r="R31" s="116">
        <v>0.77006135972015499</v>
      </c>
      <c r="S31" s="116">
        <v>1.3460386566026199</v>
      </c>
      <c r="T31" s="116">
        <v>1.2318226666565899</v>
      </c>
      <c r="U31" s="116">
        <v>1.3872941619375001</v>
      </c>
      <c r="V31" s="116">
        <v>0.71702420489330598</v>
      </c>
      <c r="W31" s="116">
        <v>1.1588409065982199</v>
      </c>
      <c r="X31" s="116">
        <v>0.84456989279234496</v>
      </c>
      <c r="Y31" s="116">
        <v>0.99242973607474805</v>
      </c>
      <c r="Z31" s="116">
        <v>1.0575799584129799</v>
      </c>
      <c r="AA31" s="116">
        <v>1.02579479430535</v>
      </c>
      <c r="AB31" s="116">
        <v>1.0248021742932001</v>
      </c>
      <c r="AC31" s="116">
        <v>1.2711825511052</v>
      </c>
      <c r="AD31" s="116">
        <v>1.1791772520113299</v>
      </c>
      <c r="AE31" s="116">
        <v>0.97496488112927404</v>
      </c>
      <c r="AF31" s="116">
        <v>0.85172725104746505</v>
      </c>
      <c r="AH31" s="124"/>
      <c r="AI31" s="124"/>
      <c r="AK31" s="132"/>
    </row>
    <row r="32" spans="1:37" s="130" customFormat="1" x14ac:dyDescent="0.2">
      <c r="A32" s="127"/>
      <c r="B32" s="128"/>
      <c r="C32" s="129"/>
      <c r="D32" s="129"/>
      <c r="E32" s="115">
        <v>2.2989791855725499</v>
      </c>
      <c r="F32" s="115">
        <v>1.22495836780363</v>
      </c>
      <c r="G32" s="116">
        <v>0.66826531497229902</v>
      </c>
      <c r="H32" s="116">
        <v>0.66774850885510095</v>
      </c>
      <c r="I32" s="116">
        <v>1.1343452716228699</v>
      </c>
      <c r="J32" s="116">
        <v>1.40016643323712</v>
      </c>
      <c r="K32" s="116">
        <v>1.24041899758323</v>
      </c>
      <c r="L32" s="116">
        <v>1.20709353299515</v>
      </c>
      <c r="M32" s="116">
        <v>1.7466102235277501</v>
      </c>
      <c r="N32" s="116">
        <v>1.42515878616771</v>
      </c>
      <c r="O32" s="116">
        <v>1.2522600963355399</v>
      </c>
      <c r="P32" s="116">
        <v>1.48505978875988</v>
      </c>
      <c r="Q32" s="116">
        <v>1.7496647582183</v>
      </c>
      <c r="R32" s="116">
        <v>1.1391655989968601</v>
      </c>
      <c r="S32" s="116">
        <v>1.9017591536534</v>
      </c>
      <c r="T32" s="116">
        <v>1.7522249034409301</v>
      </c>
      <c r="U32" s="116">
        <v>1.9338714069270999</v>
      </c>
      <c r="V32" s="116">
        <v>1.0232852334972999</v>
      </c>
      <c r="W32" s="116">
        <v>1.64661927245746</v>
      </c>
      <c r="X32" s="116">
        <v>1.23181902538046</v>
      </c>
      <c r="Y32" s="116">
        <v>1.41451772801625</v>
      </c>
      <c r="Z32" s="116">
        <v>1.5095833068029101</v>
      </c>
      <c r="AA32" s="116">
        <v>1.48114224841396</v>
      </c>
      <c r="AB32" s="116">
        <v>1.4672398931564901</v>
      </c>
      <c r="AC32" s="116">
        <v>1.8155913626064299</v>
      </c>
      <c r="AD32" s="116">
        <v>1.70858090877679</v>
      </c>
      <c r="AE32" s="116">
        <v>1.3893619609811501</v>
      </c>
      <c r="AF32" s="116">
        <v>1.2340908658743399</v>
      </c>
      <c r="AH32" s="124"/>
      <c r="AI32" s="124"/>
      <c r="AK32" s="132"/>
    </row>
    <row r="33" spans="1:37" x14ac:dyDescent="0.2">
      <c r="A33" s="31" t="s">
        <v>30</v>
      </c>
      <c r="B33" s="17" t="s">
        <v>54</v>
      </c>
      <c r="C33" s="22" t="s">
        <v>43</v>
      </c>
      <c r="D33" s="22" t="s">
        <v>45</v>
      </c>
      <c r="E33" s="23"/>
      <c r="F33" s="23"/>
      <c r="G33" s="24">
        <v>1.8615031389783201</v>
      </c>
      <c r="H33" s="24">
        <v>1.86601111691334</v>
      </c>
      <c r="I33" s="24">
        <v>2.6143306774154502</v>
      </c>
      <c r="J33" s="24">
        <v>1.5206077576900401</v>
      </c>
      <c r="K33" s="24">
        <v>1.14748427550257</v>
      </c>
      <c r="L33" s="24">
        <v>1.9196971278852699</v>
      </c>
      <c r="M33" s="24">
        <v>2.0239032482883301</v>
      </c>
      <c r="N33" s="24">
        <v>1.3808564826990599</v>
      </c>
      <c r="O33" s="24">
        <v>1.9273207292554599</v>
      </c>
      <c r="P33" s="24">
        <v>1.1446670982785601</v>
      </c>
      <c r="Q33" s="24">
        <v>1.0108490205077201</v>
      </c>
      <c r="R33" s="24">
        <v>1.01588221090366</v>
      </c>
      <c r="S33" s="24">
        <v>1.3114746583491099</v>
      </c>
      <c r="T33" s="24">
        <v>2.1994538160371802</v>
      </c>
      <c r="U33" s="24">
        <v>0.74305656073144999</v>
      </c>
      <c r="V33" s="24">
        <v>1.1992681379739401</v>
      </c>
      <c r="W33" s="24">
        <v>2.1057327108914001</v>
      </c>
      <c r="X33" s="24">
        <v>1.30652902322826</v>
      </c>
      <c r="Y33" s="24">
        <v>1.73913937229045</v>
      </c>
      <c r="Z33" s="24">
        <v>1.2981292577421399</v>
      </c>
      <c r="AA33" s="24">
        <v>1.1240818212172701</v>
      </c>
      <c r="AB33" s="24">
        <v>0.73758639854007102</v>
      </c>
      <c r="AC33" s="24">
        <v>1.69356924549299</v>
      </c>
      <c r="AD33" s="24">
        <v>1.5951530528820701</v>
      </c>
      <c r="AE33" s="24">
        <v>1.49561202445829</v>
      </c>
      <c r="AF33" s="24">
        <v>0.61539662202775702</v>
      </c>
      <c r="AH33" s="25">
        <f>AVERAGE(G33:AF33)</f>
        <v>1.4845113686992368</v>
      </c>
      <c r="AI33" s="25">
        <f>STDEV(G33:AF33)</f>
        <v>0.49454109705199745</v>
      </c>
      <c r="AJ33" s="67"/>
      <c r="AK33" s="84" t="s">
        <v>10</v>
      </c>
    </row>
    <row r="34" spans="1:37" s="37" customFormat="1" x14ac:dyDescent="0.2">
      <c r="A34" s="36"/>
      <c r="B34" s="28"/>
      <c r="C34" s="29"/>
      <c r="D34" s="29"/>
      <c r="E34" s="23"/>
      <c r="F34" s="23"/>
      <c r="G34" s="24">
        <v>0.65335050819380203</v>
      </c>
      <c r="H34" s="24">
        <v>0.662987576432016</v>
      </c>
      <c r="I34" s="24">
        <v>1.09896159815056</v>
      </c>
      <c r="J34" s="24">
        <v>0.67052002441284397</v>
      </c>
      <c r="K34" s="24">
        <v>0.484358303292314</v>
      </c>
      <c r="L34" s="24">
        <v>0.84145359381848495</v>
      </c>
      <c r="M34" s="24">
        <v>0.95788332416509303</v>
      </c>
      <c r="N34" s="24">
        <v>0.62687117534775205</v>
      </c>
      <c r="O34" s="24">
        <v>0.90802475845969099</v>
      </c>
      <c r="P34" s="24">
        <v>0.51813887022696803</v>
      </c>
      <c r="Q34" s="24">
        <v>0.404059687586033</v>
      </c>
      <c r="R34" s="24">
        <v>0.47128725335621702</v>
      </c>
      <c r="S34" s="24">
        <v>0.65155983456280497</v>
      </c>
      <c r="T34" s="24">
        <v>1.11103363055181</v>
      </c>
      <c r="U34" s="24">
        <v>0.36520648360250502</v>
      </c>
      <c r="V34" s="24">
        <v>0.58307180490009103</v>
      </c>
      <c r="W34" s="24">
        <v>1.0484650649866101</v>
      </c>
      <c r="X34" s="24">
        <v>0.65566938848911804</v>
      </c>
      <c r="Y34" s="24">
        <v>0.91292540107003395</v>
      </c>
      <c r="Z34" s="24">
        <v>0.66566551889549597</v>
      </c>
      <c r="AA34" s="24">
        <v>0.56607505283497295</v>
      </c>
      <c r="AB34" s="24">
        <v>0.36021822687070698</v>
      </c>
      <c r="AC34" s="24">
        <v>0.86782186912340298</v>
      </c>
      <c r="AD34" s="24">
        <v>0.80826923184467403</v>
      </c>
      <c r="AE34" s="24">
        <v>0.750119217979618</v>
      </c>
      <c r="AF34" s="24">
        <v>0.27273780509643403</v>
      </c>
      <c r="AK34" s="83"/>
    </row>
    <row r="35" spans="1:37" s="37" customFormat="1" x14ac:dyDescent="0.2">
      <c r="A35" s="36"/>
      <c r="B35" s="28"/>
      <c r="C35" s="29"/>
      <c r="D35" s="29"/>
      <c r="E35" s="23"/>
      <c r="F35" s="23"/>
      <c r="G35" s="24">
        <v>5.1870662069813198</v>
      </c>
      <c r="H35" s="24">
        <v>5.1945917462147602</v>
      </c>
      <c r="I35" s="24">
        <v>6.2834855646323904</v>
      </c>
      <c r="J35" s="24">
        <v>3.4514734902535502</v>
      </c>
      <c r="K35" s="24">
        <v>2.6756346026834401</v>
      </c>
      <c r="L35" s="24">
        <v>4.3727538873361604</v>
      </c>
      <c r="M35" s="24">
        <v>4.3077097207978996</v>
      </c>
      <c r="N35" s="24">
        <v>3.0264925160729899</v>
      </c>
      <c r="O35" s="24">
        <v>4.1138982361016696</v>
      </c>
      <c r="P35" s="24">
        <v>2.5143338231344701</v>
      </c>
      <c r="Q35" s="24">
        <v>2.4543935578794298</v>
      </c>
      <c r="R35" s="24">
        <v>2.1830033068454302</v>
      </c>
      <c r="S35" s="24">
        <v>2.6634019795107999</v>
      </c>
      <c r="T35" s="24">
        <v>4.4146235142894596</v>
      </c>
      <c r="U35" s="24">
        <v>1.50199470023617</v>
      </c>
      <c r="V35" s="24">
        <v>2.48225689802904</v>
      </c>
      <c r="W35" s="24">
        <v>4.2937484530868</v>
      </c>
      <c r="X35" s="24">
        <v>2.6288434717075502</v>
      </c>
      <c r="Y35" s="24">
        <v>3.3658088490761302</v>
      </c>
      <c r="Z35" s="24">
        <v>2.56141359256933</v>
      </c>
      <c r="AA35" s="24">
        <v>2.2540789290178802</v>
      </c>
      <c r="AB35" s="24">
        <v>1.51779845337278</v>
      </c>
      <c r="AC35" s="24">
        <v>3.34691921764031</v>
      </c>
      <c r="AD35" s="24">
        <v>3.1847107420624599</v>
      </c>
      <c r="AE35" s="24">
        <v>3.0141027382014598</v>
      </c>
      <c r="AF35" s="24">
        <v>1.3699033894427901</v>
      </c>
      <c r="AK35" s="83"/>
    </row>
    <row r="36" spans="1:37" s="100" customFormat="1" x14ac:dyDescent="0.2">
      <c r="A36" s="112" t="s">
        <v>31</v>
      </c>
      <c r="B36" s="99" t="s">
        <v>54</v>
      </c>
      <c r="C36" s="114" t="s">
        <v>43</v>
      </c>
      <c r="D36" s="114" t="s">
        <v>45</v>
      </c>
      <c r="E36" s="115">
        <v>0.57547078881246705</v>
      </c>
      <c r="F36" s="115">
        <v>1.00896621471026</v>
      </c>
      <c r="G36" s="116">
        <v>0.79060104159764999</v>
      </c>
      <c r="H36" s="116">
        <v>0.89095222967462895</v>
      </c>
      <c r="I36" s="116">
        <v>0.63982973939014098</v>
      </c>
      <c r="J36" s="116">
        <v>1.15130398652683</v>
      </c>
      <c r="K36" s="116">
        <v>0.87534577377325395</v>
      </c>
      <c r="L36" s="116">
        <v>0.78933152229764603</v>
      </c>
      <c r="M36" s="116">
        <v>1.58539319473578</v>
      </c>
      <c r="N36" s="116">
        <v>1.18578134963983</v>
      </c>
      <c r="O36" s="116">
        <v>1.1280534340431501</v>
      </c>
      <c r="P36" s="116">
        <v>0.73030739576380099</v>
      </c>
      <c r="Q36" s="116">
        <v>0.83303711090562005</v>
      </c>
      <c r="R36" s="116">
        <v>0.76373592093592202</v>
      </c>
      <c r="S36" s="116">
        <v>0.75644892820089304</v>
      </c>
      <c r="T36" s="116">
        <v>1.26695828867488</v>
      </c>
      <c r="U36" s="116">
        <v>0.63332844176788705</v>
      </c>
      <c r="V36" s="116">
        <v>0.825381537513733</v>
      </c>
      <c r="W36" s="116">
        <v>0.63419151997916701</v>
      </c>
      <c r="X36" s="116">
        <v>0.91437068835185997</v>
      </c>
      <c r="Y36" s="116">
        <v>1.01533584617748</v>
      </c>
      <c r="Z36" s="116">
        <v>0.87724055364523201</v>
      </c>
      <c r="AA36" s="116">
        <v>0.78061955575747299</v>
      </c>
      <c r="AB36" s="116">
        <v>0.95052695810615295</v>
      </c>
      <c r="AC36" s="116">
        <v>1.7464532194067599</v>
      </c>
      <c r="AD36" s="116">
        <v>0.90262955171811499</v>
      </c>
      <c r="AE36" s="116">
        <v>0.75389215091406303</v>
      </c>
      <c r="AF36" s="116">
        <v>0.55269783953937301</v>
      </c>
      <c r="AH36" s="117">
        <f>AVERAGE(G36:AF36)</f>
        <v>0.92206722227066606</v>
      </c>
      <c r="AI36" s="117">
        <f>STDEV(G36:AF36)</f>
        <v>0.2821535846872783</v>
      </c>
      <c r="AJ36" s="149"/>
      <c r="AK36" s="119" t="s">
        <v>11</v>
      </c>
    </row>
    <row r="37" spans="1:37" s="130" customFormat="1" x14ac:dyDescent="0.2">
      <c r="A37" s="127"/>
      <c r="B37" s="128"/>
      <c r="C37" s="129"/>
      <c r="D37" s="129"/>
      <c r="E37" s="115">
        <v>0.22902000969837399</v>
      </c>
      <c r="F37" s="115">
        <v>0.60473360999663595</v>
      </c>
      <c r="G37" s="116">
        <v>0.467834563537946</v>
      </c>
      <c r="H37" s="116">
        <v>0.55218764447829605</v>
      </c>
      <c r="I37" s="116">
        <v>0.40159191400569899</v>
      </c>
      <c r="J37" s="116">
        <v>0.75884676300063503</v>
      </c>
      <c r="K37" s="116">
        <v>0.56731488549404596</v>
      </c>
      <c r="L37" s="116">
        <v>0.49318899978295999</v>
      </c>
      <c r="M37" s="116">
        <v>1.03593202440423</v>
      </c>
      <c r="N37" s="116">
        <v>0.79644239770116498</v>
      </c>
      <c r="O37" s="116">
        <v>0.77469328935390802</v>
      </c>
      <c r="P37" s="116">
        <v>0.473439876893128</v>
      </c>
      <c r="Q37" s="116">
        <v>0.544349087930453</v>
      </c>
      <c r="R37" s="116">
        <v>0.49245746656702999</v>
      </c>
      <c r="S37" s="116">
        <v>0.51390190514100598</v>
      </c>
      <c r="T37" s="116">
        <v>0.89188491642463497</v>
      </c>
      <c r="U37" s="116">
        <v>0.44312784882385198</v>
      </c>
      <c r="V37" s="116">
        <v>0.59572744277078504</v>
      </c>
      <c r="W37" s="116">
        <v>0.454107228289029</v>
      </c>
      <c r="X37" s="116">
        <v>0.65315819967824595</v>
      </c>
      <c r="Y37" s="116">
        <v>0.71995385153536995</v>
      </c>
      <c r="Z37" s="116">
        <v>0.63136574807330104</v>
      </c>
      <c r="AA37" s="116">
        <v>0.55917668937735798</v>
      </c>
      <c r="AB37" s="116">
        <v>0.67945877190933301</v>
      </c>
      <c r="AC37" s="116">
        <v>1.2592217206057901</v>
      </c>
      <c r="AD37" s="116">
        <v>0.65028307695966703</v>
      </c>
      <c r="AE37" s="116">
        <v>0.53235660218564895</v>
      </c>
      <c r="AF37" s="116">
        <v>0.38712756197019799</v>
      </c>
      <c r="AK37" s="132"/>
    </row>
    <row r="38" spans="1:37" s="130" customFormat="1" x14ac:dyDescent="0.2">
      <c r="A38" s="127"/>
      <c r="B38" s="128"/>
      <c r="C38" s="129"/>
      <c r="D38" s="129"/>
      <c r="E38" s="115">
        <v>1.3915117464154501</v>
      </c>
      <c r="F38" s="115">
        <v>1.6835359117795701</v>
      </c>
      <c r="G38" s="116">
        <v>1.3285633911954799</v>
      </c>
      <c r="H38" s="116">
        <v>1.43500263174521</v>
      </c>
      <c r="I38" s="116">
        <v>1.0138248538291801</v>
      </c>
      <c r="J38" s="116">
        <v>1.7466545746950399</v>
      </c>
      <c r="K38" s="116">
        <v>1.3471654742583501</v>
      </c>
      <c r="L38" s="116">
        <v>1.2571737236549501</v>
      </c>
      <c r="M38" s="116">
        <v>2.43329622063241</v>
      </c>
      <c r="N38" s="116">
        <v>1.76544670043535</v>
      </c>
      <c r="O38" s="116">
        <v>1.64169860153625</v>
      </c>
      <c r="P38" s="116">
        <v>1.1209681009941099</v>
      </c>
      <c r="Q38" s="116">
        <v>1.2710481194560499</v>
      </c>
      <c r="R38" s="116">
        <v>1.1787233574965399</v>
      </c>
      <c r="S38" s="116">
        <v>1.1101427649261799</v>
      </c>
      <c r="T38" s="116">
        <v>1.8011889316629599</v>
      </c>
      <c r="U38" s="116">
        <v>0.90227728676371199</v>
      </c>
      <c r="V38" s="116">
        <v>1.14193398711731</v>
      </c>
      <c r="W38" s="116">
        <v>0.88352293091453504</v>
      </c>
      <c r="X38" s="116">
        <v>1.2788100243698199</v>
      </c>
      <c r="Y38" s="116">
        <v>1.43097316836828</v>
      </c>
      <c r="Z38" s="116">
        <v>1.21728896160475</v>
      </c>
      <c r="AA38" s="116">
        <v>1.0879692167100301</v>
      </c>
      <c r="AB38" s="116">
        <v>1.3286872932131799</v>
      </c>
      <c r="AC38" s="116">
        <v>2.4256464029599498</v>
      </c>
      <c r="AD38" s="116">
        <v>1.2513879500343501</v>
      </c>
      <c r="AE38" s="116">
        <v>1.06512635912026</v>
      </c>
      <c r="AF38" s="116">
        <v>0.78548685645701799</v>
      </c>
      <c r="AK38" s="132"/>
    </row>
    <row r="39" spans="1:37" x14ac:dyDescent="0.2">
      <c r="A39" s="31" t="s">
        <v>32</v>
      </c>
      <c r="B39" s="17" t="s">
        <v>54</v>
      </c>
      <c r="C39" s="22" t="s">
        <v>43</v>
      </c>
      <c r="D39" s="22" t="s">
        <v>45</v>
      </c>
      <c r="E39" s="23">
        <v>0.61197566198869202</v>
      </c>
      <c r="F39" s="23">
        <v>0.96379123882505902</v>
      </c>
      <c r="G39" s="24">
        <v>0.96066326142742597</v>
      </c>
      <c r="H39" s="24">
        <v>0.97514720356309104</v>
      </c>
      <c r="I39" s="24">
        <v>0.83396508948707804</v>
      </c>
      <c r="J39" s="24">
        <v>1.2034749354245899</v>
      </c>
      <c r="K39" s="24">
        <v>1.0982532758800101</v>
      </c>
      <c r="L39" s="24">
        <v>1.10796857964952</v>
      </c>
      <c r="M39" s="24">
        <v>1.12135289489503</v>
      </c>
      <c r="N39" s="24">
        <v>1.52720503159932</v>
      </c>
      <c r="O39" s="24">
        <v>1.28368435050327</v>
      </c>
      <c r="P39" s="24">
        <v>1.0844261677164799</v>
      </c>
      <c r="Q39" s="24">
        <v>1.0154095420853</v>
      </c>
      <c r="R39" s="24">
        <v>0.88705278067858295</v>
      </c>
      <c r="S39" s="24">
        <v>1.13669887826475</v>
      </c>
      <c r="T39" s="24">
        <v>1.0953362016219399</v>
      </c>
      <c r="U39" s="24">
        <v>1.2123074955753901</v>
      </c>
      <c r="V39" s="24">
        <v>0.92759706511365703</v>
      </c>
      <c r="W39" s="24">
        <v>0.812307618344561</v>
      </c>
      <c r="X39" s="24">
        <v>1.00213995071683</v>
      </c>
      <c r="Y39" s="24">
        <v>1.1532417782878099</v>
      </c>
      <c r="Z39" s="24">
        <v>0.98725850950654703</v>
      </c>
      <c r="AA39" s="24">
        <v>0.74514411264924096</v>
      </c>
      <c r="AB39" s="24">
        <v>1.63293894925636</v>
      </c>
      <c r="AC39" s="24">
        <v>1.5892872093589401</v>
      </c>
      <c r="AD39" s="24">
        <v>1.23525273444108</v>
      </c>
      <c r="AE39" s="24">
        <v>0.78295625682685699</v>
      </c>
      <c r="AF39" s="24">
        <v>0.74238548324546605</v>
      </c>
      <c r="AH39" s="25">
        <f>AVERAGE(G39:AF39)</f>
        <v>1.0828252060045818</v>
      </c>
      <c r="AI39" s="25">
        <f>STDEV(G39:AF39)</f>
        <v>0.23882766692896229</v>
      </c>
      <c r="AJ39" s="67"/>
      <c r="AK39" s="84" t="s">
        <v>12</v>
      </c>
    </row>
    <row r="40" spans="1:37" s="37" customFormat="1" x14ac:dyDescent="0.2">
      <c r="A40" s="36"/>
      <c r="B40" s="28"/>
      <c r="C40" s="29"/>
      <c r="D40" s="29"/>
      <c r="E40" s="23">
        <v>0.36551490011936599</v>
      </c>
      <c r="F40" s="23">
        <v>0.65544509838129605</v>
      </c>
      <c r="G40" s="24">
        <v>0.66495009234065805</v>
      </c>
      <c r="H40" s="24">
        <v>0.69769796866181499</v>
      </c>
      <c r="I40" s="24">
        <v>0.59682841710897805</v>
      </c>
      <c r="J40" s="24">
        <v>0.87810185951227504</v>
      </c>
      <c r="K40" s="24">
        <v>0.80075935907520701</v>
      </c>
      <c r="L40" s="24">
        <v>0.78327513375672397</v>
      </c>
      <c r="M40" s="24">
        <v>0.81871073294285801</v>
      </c>
      <c r="N40" s="24">
        <v>1.15259876942795</v>
      </c>
      <c r="O40" s="24">
        <v>0.97485498103433299</v>
      </c>
      <c r="P40" s="24">
        <v>0.81341168303119005</v>
      </c>
      <c r="Q40" s="24">
        <v>0.75414319870701496</v>
      </c>
      <c r="R40" s="24">
        <v>0.65288217470506205</v>
      </c>
      <c r="S40" s="24">
        <v>0.83948170288389001</v>
      </c>
      <c r="T40" s="24">
        <v>0.797892534867081</v>
      </c>
      <c r="U40" s="24">
        <v>0.90087335123950896</v>
      </c>
      <c r="V40" s="24">
        <v>0.69086546959885098</v>
      </c>
      <c r="W40" s="24">
        <v>0.59755779466982495</v>
      </c>
      <c r="X40" s="24">
        <v>0.73963704819477905</v>
      </c>
      <c r="Y40" s="24">
        <v>0.86087257831810704</v>
      </c>
      <c r="Z40" s="24">
        <v>0.74167659382751605</v>
      </c>
      <c r="AA40" s="24">
        <v>0.54314524364891004</v>
      </c>
      <c r="AB40" s="24">
        <v>1.2442479877638699</v>
      </c>
      <c r="AC40" s="24">
        <v>1.20830927709884</v>
      </c>
      <c r="AD40" s="24">
        <v>0.929938175153736</v>
      </c>
      <c r="AE40" s="24">
        <v>0.589115407073457</v>
      </c>
      <c r="AF40" s="24">
        <v>0.54513747051706196</v>
      </c>
      <c r="AK40" s="83"/>
    </row>
    <row r="41" spans="1:37" s="37" customFormat="1" x14ac:dyDescent="0.2">
      <c r="A41" s="36"/>
      <c r="B41" s="28"/>
      <c r="C41" s="29"/>
      <c r="D41" s="29"/>
      <c r="E41" s="23">
        <v>1.00210371308738</v>
      </c>
      <c r="F41" s="23">
        <v>1.4131700509001599</v>
      </c>
      <c r="G41" s="24">
        <v>1.38335926886421</v>
      </c>
      <c r="H41" s="24">
        <v>1.35985062292755</v>
      </c>
      <c r="I41" s="24">
        <v>1.1616838424628999</v>
      </c>
      <c r="J41" s="24">
        <v>1.6478934803302601</v>
      </c>
      <c r="K41" s="24">
        <v>1.50397363987119</v>
      </c>
      <c r="L41" s="24">
        <v>1.5640606447079199</v>
      </c>
      <c r="M41" s="24">
        <v>1.53401720904825</v>
      </c>
      <c r="N41" s="24">
        <v>2.0239706845407399</v>
      </c>
      <c r="O41" s="24">
        <v>1.6900723866427401</v>
      </c>
      <c r="P41" s="24">
        <v>1.44421439825328</v>
      </c>
      <c r="Q41" s="24">
        <v>1.365126050914</v>
      </c>
      <c r="R41" s="24">
        <v>1.2015573761832199</v>
      </c>
      <c r="S41" s="24">
        <v>1.5367672234523699</v>
      </c>
      <c r="T41" s="24">
        <v>1.5006516252662101</v>
      </c>
      <c r="U41" s="24">
        <v>1.6298541707318099</v>
      </c>
      <c r="V41" s="24">
        <v>1.2428682200751999</v>
      </c>
      <c r="W41" s="24">
        <v>1.1003020410075499</v>
      </c>
      <c r="X41" s="24">
        <v>1.3549462425874399</v>
      </c>
      <c r="Y41" s="24">
        <v>1.5433220021731999</v>
      </c>
      <c r="Z41" s="24">
        <v>1.3121239039513799</v>
      </c>
      <c r="AA41" s="24">
        <v>1.0178184278241</v>
      </c>
      <c r="AB41" s="24">
        <v>2.1449404585725</v>
      </c>
      <c r="AC41" s="24">
        <v>2.0919572559889001</v>
      </c>
      <c r="AD41" s="24">
        <v>1.6402706400856399</v>
      </c>
      <c r="AE41" s="24">
        <v>1.0383136780078599</v>
      </c>
      <c r="AF41" s="24">
        <v>1.00752774462821</v>
      </c>
      <c r="AK41" s="83"/>
    </row>
    <row r="42" spans="1:37" s="116" customFormat="1" x14ac:dyDescent="0.2">
      <c r="A42" s="112" t="s">
        <v>33</v>
      </c>
      <c r="B42" s="99" t="s">
        <v>54</v>
      </c>
      <c r="C42" s="114" t="s">
        <v>44</v>
      </c>
      <c r="D42" s="114" t="s">
        <v>47</v>
      </c>
      <c r="E42" s="115">
        <v>1.60672847827113</v>
      </c>
      <c r="F42" s="115">
        <v>1.2289422095295699</v>
      </c>
      <c r="G42" s="116">
        <v>1.12673159680174</v>
      </c>
      <c r="H42" s="116">
        <v>1.50823987946807</v>
      </c>
      <c r="I42" s="116">
        <v>1.9953196890084499</v>
      </c>
      <c r="J42" s="116">
        <v>1.58356010931112</v>
      </c>
      <c r="K42" s="116">
        <v>2.0123223431876598</v>
      </c>
      <c r="L42" s="116">
        <v>1.1585587541175699</v>
      </c>
      <c r="M42" s="116">
        <v>2.1585779504210101</v>
      </c>
      <c r="N42" s="116">
        <v>1.4005058589363399</v>
      </c>
      <c r="O42" s="116">
        <v>1.9487790582854501</v>
      </c>
      <c r="P42" s="116">
        <v>1.6741137059609299</v>
      </c>
      <c r="Q42" s="116">
        <v>1.0138618239186099</v>
      </c>
      <c r="R42" s="116">
        <v>1.3098559151282501</v>
      </c>
      <c r="S42" s="116">
        <v>1.51160473303857</v>
      </c>
      <c r="T42" s="116">
        <v>2.1321128702231502</v>
      </c>
      <c r="U42" s="116">
        <v>1.5669010710971101</v>
      </c>
      <c r="V42" s="116">
        <v>1.55250466142667</v>
      </c>
      <c r="W42" s="116">
        <v>1.29783369182742</v>
      </c>
      <c r="X42" s="116">
        <v>1.16056607685963</v>
      </c>
      <c r="Y42" s="116">
        <v>1.8829823603087299</v>
      </c>
      <c r="Z42" s="116">
        <v>1.2747355878484901</v>
      </c>
      <c r="AA42" s="116">
        <v>0.96784095630924305</v>
      </c>
      <c r="AB42" s="116">
        <v>2.1052148706484299</v>
      </c>
      <c r="AC42" s="116">
        <v>2.1084129872876698</v>
      </c>
      <c r="AD42" s="116">
        <v>1.8529593076353199</v>
      </c>
      <c r="AE42" s="116">
        <v>1.2913579640875501</v>
      </c>
      <c r="AF42" s="116">
        <v>1.0339644974545401</v>
      </c>
      <c r="AH42" s="117">
        <f>AVERAGE(G42:AF42)</f>
        <v>1.562669935407605</v>
      </c>
      <c r="AI42" s="117">
        <f>STDEV(G42:AF42)</f>
        <v>0.38894085302797021</v>
      </c>
      <c r="AJ42" s="149"/>
      <c r="AK42" s="119" t="s">
        <v>13</v>
      </c>
    </row>
    <row r="43" spans="1:37" s="131" customFormat="1" x14ac:dyDescent="0.2">
      <c r="A43" s="127"/>
      <c r="B43" s="128"/>
      <c r="C43" s="129"/>
      <c r="D43" s="129"/>
      <c r="E43" s="115">
        <v>0.72980191266324501</v>
      </c>
      <c r="F43" s="115">
        <v>0.63511089025175804</v>
      </c>
      <c r="G43" s="116">
        <v>0.61008479075512301</v>
      </c>
      <c r="H43" s="116">
        <v>0.87034551548610894</v>
      </c>
      <c r="I43" s="116">
        <v>1.17194849699507</v>
      </c>
      <c r="J43" s="116">
        <v>0.92969581759547804</v>
      </c>
      <c r="K43" s="116">
        <v>1.1862592110385399</v>
      </c>
      <c r="L43" s="116">
        <v>0.65312261697009899</v>
      </c>
      <c r="M43" s="116">
        <v>1.2692299249471199</v>
      </c>
      <c r="N43" s="116">
        <v>0.82601031595299801</v>
      </c>
      <c r="O43" s="116">
        <v>1.17384688830801</v>
      </c>
      <c r="P43" s="116">
        <v>1.01351566004909</v>
      </c>
      <c r="Q43" s="116">
        <v>0.60719430407918495</v>
      </c>
      <c r="R43" s="116">
        <v>0.78326548276809005</v>
      </c>
      <c r="S43" s="116">
        <v>0.90565864792981199</v>
      </c>
      <c r="T43" s="116">
        <v>1.2733062964550399</v>
      </c>
      <c r="U43" s="116">
        <v>0.95383839990331198</v>
      </c>
      <c r="V43" s="116">
        <v>0.95391217191517397</v>
      </c>
      <c r="W43" s="116">
        <v>0.79341710989377401</v>
      </c>
      <c r="X43" s="116">
        <v>0.70571400700021203</v>
      </c>
      <c r="Y43" s="116">
        <v>1.16026180117454</v>
      </c>
      <c r="Z43" s="116">
        <v>0.78546103444521298</v>
      </c>
      <c r="AA43" s="116">
        <v>0.59090662543929295</v>
      </c>
      <c r="AB43" s="116">
        <v>1.29823309985976</v>
      </c>
      <c r="AC43" s="116">
        <v>1.30423462154446</v>
      </c>
      <c r="AD43" s="116">
        <v>1.15152549373874</v>
      </c>
      <c r="AE43" s="116">
        <v>0.80151594155950601</v>
      </c>
      <c r="AF43" s="116">
        <v>0.63680857313452599</v>
      </c>
      <c r="AH43" s="100"/>
      <c r="AI43" s="100"/>
      <c r="AK43" s="132"/>
    </row>
    <row r="44" spans="1:37" s="131" customFormat="1" x14ac:dyDescent="0.2">
      <c r="A44" s="127"/>
      <c r="B44" s="128"/>
      <c r="C44" s="129"/>
      <c r="D44" s="129"/>
      <c r="E44" s="115">
        <v>3.5331192632914599</v>
      </c>
      <c r="F44" s="115">
        <v>2.39423196983121</v>
      </c>
      <c r="G44" s="116">
        <v>2.0941944782705399</v>
      </c>
      <c r="H44" s="116">
        <v>2.6409438045786602</v>
      </c>
      <c r="I44" s="116">
        <v>3.4371509939056701</v>
      </c>
      <c r="J44" s="116">
        <v>2.7274523775307999</v>
      </c>
      <c r="K44" s="116">
        <v>3.4542562453924699</v>
      </c>
      <c r="L44" s="116">
        <v>2.0715132732273598</v>
      </c>
      <c r="M44" s="116">
        <v>3.7141927061701501</v>
      </c>
      <c r="N44" s="116">
        <v>2.4005859792597501</v>
      </c>
      <c r="O44" s="116">
        <v>3.27531098626087</v>
      </c>
      <c r="P44" s="116">
        <v>2.7996971037944101</v>
      </c>
      <c r="Q44" s="116">
        <v>1.7119795924619099</v>
      </c>
      <c r="R44" s="116">
        <v>2.2154676624065002</v>
      </c>
      <c r="S44" s="116">
        <v>2.5525988536622499</v>
      </c>
      <c r="T44" s="116">
        <v>3.61373268363876</v>
      </c>
      <c r="U44" s="116">
        <v>2.6065536193205801</v>
      </c>
      <c r="V44" s="116">
        <v>2.55998981798081</v>
      </c>
      <c r="W44" s="116">
        <v>2.1498445292416899</v>
      </c>
      <c r="X44" s="116">
        <v>1.9317685639597</v>
      </c>
      <c r="Y44" s="116">
        <v>3.0971392729429099</v>
      </c>
      <c r="Z44" s="116">
        <v>2.0958820086696899</v>
      </c>
      <c r="AA44" s="116">
        <v>1.6048787039679799</v>
      </c>
      <c r="AB44" s="116">
        <v>3.4606961841942701</v>
      </c>
      <c r="AC44" s="116">
        <v>3.45573643154705</v>
      </c>
      <c r="AD44" s="116">
        <v>3.0230615726341301</v>
      </c>
      <c r="AE44" s="116">
        <v>2.1087306215045301</v>
      </c>
      <c r="AF44" s="116">
        <v>1.6999500486863599</v>
      </c>
      <c r="AH44" s="100"/>
      <c r="AI44" s="100"/>
      <c r="AK44" s="132"/>
    </row>
    <row r="45" spans="1:37" s="44" customFormat="1" x14ac:dyDescent="0.2">
      <c r="A45" s="40" t="s">
        <v>34</v>
      </c>
      <c r="B45" s="47" t="s">
        <v>54</v>
      </c>
      <c r="C45" s="42" t="s">
        <v>44</v>
      </c>
      <c r="D45" s="42" t="s">
        <v>47</v>
      </c>
      <c r="E45" s="23">
        <v>0.96940967556752899</v>
      </c>
      <c r="F45" s="23">
        <v>1.6679337866605</v>
      </c>
      <c r="G45" s="24">
        <v>1.6649392282711799</v>
      </c>
      <c r="H45" s="24">
        <v>1.6551020045715199</v>
      </c>
      <c r="I45" s="70">
        <v>1.53426817250057</v>
      </c>
      <c r="J45" s="24">
        <v>1.12193985523694</v>
      </c>
      <c r="K45" s="24">
        <v>1.5928481273939701</v>
      </c>
      <c r="L45" s="24">
        <v>1.5169972638296101</v>
      </c>
      <c r="M45" s="24">
        <v>1.8671703085912701</v>
      </c>
      <c r="N45" s="24">
        <v>1.5275367370341799</v>
      </c>
      <c r="O45" s="24">
        <v>1.78983412619519</v>
      </c>
      <c r="P45" s="24">
        <v>1.86812499758929</v>
      </c>
      <c r="Q45" s="24">
        <v>1.5972027038607</v>
      </c>
      <c r="R45" s="24">
        <v>1.3877010836547801</v>
      </c>
      <c r="S45" s="24">
        <v>1.8122821470894901</v>
      </c>
      <c r="T45" s="24">
        <v>2.1875059242560999</v>
      </c>
      <c r="U45" s="24">
        <v>1.81369000087122</v>
      </c>
      <c r="V45" s="24">
        <v>2.03980464782143</v>
      </c>
      <c r="W45" s="24">
        <v>1.6092761354480201</v>
      </c>
      <c r="X45" s="24">
        <v>1.0324247511375599</v>
      </c>
      <c r="Y45" s="24">
        <v>1.7172874343973401</v>
      </c>
      <c r="Z45" s="24">
        <v>1.4857225533552501</v>
      </c>
      <c r="AA45" s="24">
        <v>1.2814301620555499</v>
      </c>
      <c r="AB45" s="24">
        <v>1.9056913261387201</v>
      </c>
      <c r="AC45" s="24">
        <v>1.85044109318989</v>
      </c>
      <c r="AD45" s="24">
        <v>1.86030989897108</v>
      </c>
      <c r="AE45" s="24">
        <v>1.6539337974220001</v>
      </c>
      <c r="AF45" s="24">
        <v>1.2898736987163999</v>
      </c>
      <c r="AH45" s="25">
        <f>AVERAGE(G45:AF45)</f>
        <v>1.6408976222922791</v>
      </c>
      <c r="AI45" s="25">
        <f>STDEV(G45:AF45)</f>
        <v>0.27100336644121664</v>
      </c>
      <c r="AJ45" s="67"/>
      <c r="AK45" s="85" t="s">
        <v>14</v>
      </c>
    </row>
    <row r="46" spans="1:37" x14ac:dyDescent="0.2">
      <c r="A46" s="31"/>
      <c r="B46" s="21"/>
      <c r="C46" s="22"/>
      <c r="D46" s="22"/>
      <c r="E46" s="23">
        <v>0.55601224359949397</v>
      </c>
      <c r="F46" s="23">
        <v>1.1075366155725901</v>
      </c>
      <c r="G46" s="24">
        <v>1.167915949612</v>
      </c>
      <c r="H46" s="24">
        <v>1.22345657889647</v>
      </c>
      <c r="I46" s="24">
        <v>1.14824047669676</v>
      </c>
      <c r="J46" s="24">
        <v>0.80058215075607797</v>
      </c>
      <c r="K46" s="24">
        <v>1.1528758600911</v>
      </c>
      <c r="L46" s="24">
        <v>1.09372538768054</v>
      </c>
      <c r="M46" s="24">
        <v>1.3910917047275499</v>
      </c>
      <c r="N46" s="24">
        <v>1.16044326442664</v>
      </c>
      <c r="O46" s="24">
        <v>1.3747000729823899</v>
      </c>
      <c r="P46" s="24">
        <v>1.39469589519431</v>
      </c>
      <c r="Q46" s="24">
        <v>1.16230396305529</v>
      </c>
      <c r="R46" s="24">
        <v>1.0292315155290801</v>
      </c>
      <c r="S46" s="24">
        <v>1.3664967008756901</v>
      </c>
      <c r="T46" s="24">
        <v>1.64272885209399</v>
      </c>
      <c r="U46" s="24">
        <v>1.3655315470440801</v>
      </c>
      <c r="V46" s="24">
        <v>1.55657896339534</v>
      </c>
      <c r="W46" s="24">
        <v>1.2339619125371299</v>
      </c>
      <c r="X46" s="24">
        <v>0.78496993736605702</v>
      </c>
      <c r="Y46" s="24">
        <v>1.3121330457759699</v>
      </c>
      <c r="Z46" s="24">
        <v>1.1326353452690201</v>
      </c>
      <c r="AA46" s="24">
        <v>0.97495697795248304</v>
      </c>
      <c r="AB46" s="24">
        <v>1.45460494573315</v>
      </c>
      <c r="AC46" s="24">
        <v>1.3795136409242199</v>
      </c>
      <c r="AD46" s="24">
        <v>1.4247295466158401</v>
      </c>
      <c r="AE46" s="24">
        <v>1.2603477420828899</v>
      </c>
      <c r="AF46" s="24">
        <v>0.97479329343139698</v>
      </c>
      <c r="AH46" s="33"/>
      <c r="AI46" s="33"/>
      <c r="AK46" s="84"/>
    </row>
    <row r="47" spans="1:37" x14ac:dyDescent="0.2">
      <c r="A47" s="31"/>
      <c r="B47" s="21"/>
      <c r="C47" s="22"/>
      <c r="D47" s="22"/>
      <c r="E47" s="23">
        <v>1.7107036109160201</v>
      </c>
      <c r="F47" s="23">
        <v>2.5347728118487498</v>
      </c>
      <c r="G47" s="24">
        <v>2.3840043997746299</v>
      </c>
      <c r="H47" s="24">
        <v>2.2474640888618298</v>
      </c>
      <c r="I47" s="24">
        <v>2.0567020572613801</v>
      </c>
      <c r="J47" s="24">
        <v>1.5766238538099</v>
      </c>
      <c r="K47" s="24">
        <v>2.2094006494006702</v>
      </c>
      <c r="L47" s="24">
        <v>2.1123702851566901</v>
      </c>
      <c r="M47" s="24">
        <v>2.5158473193552999</v>
      </c>
      <c r="N47" s="24">
        <v>2.0171647906613699</v>
      </c>
      <c r="O47" s="24">
        <v>2.3383252312342599</v>
      </c>
      <c r="P47" s="24">
        <v>2.5114390153991302</v>
      </c>
      <c r="Q47" s="24">
        <v>2.2031109444113701</v>
      </c>
      <c r="R47" s="24">
        <v>1.8766551645729399</v>
      </c>
      <c r="S47" s="24">
        <v>2.41196414394296</v>
      </c>
      <c r="T47" s="24">
        <v>2.9242640014257302</v>
      </c>
      <c r="U47" s="24">
        <v>2.4173916610283301</v>
      </c>
      <c r="V47" s="24">
        <v>2.6834903737401801</v>
      </c>
      <c r="W47" s="24">
        <v>2.10593214661254</v>
      </c>
      <c r="X47" s="24">
        <v>1.36127765871826</v>
      </c>
      <c r="Y47" s="24">
        <v>2.2549208705823198</v>
      </c>
      <c r="Z47" s="24">
        <v>1.9549251652864099</v>
      </c>
      <c r="AA47" s="24">
        <v>1.68909600212396</v>
      </c>
      <c r="AB47" s="24">
        <v>2.5055056951711299</v>
      </c>
      <c r="AC47" s="24">
        <v>2.4919987296286399</v>
      </c>
      <c r="AD47" s="24">
        <v>2.4373807902052298</v>
      </c>
      <c r="AE47" s="24">
        <v>2.1776546411286102</v>
      </c>
      <c r="AF47" s="24">
        <v>1.71179117022632</v>
      </c>
      <c r="AH47" s="33"/>
      <c r="AI47" s="33"/>
      <c r="AK47" s="84"/>
    </row>
    <row r="48" spans="1:37" s="100" customFormat="1" x14ac:dyDescent="0.2">
      <c r="A48" s="112" t="s">
        <v>35</v>
      </c>
      <c r="B48" s="99" t="s">
        <v>54</v>
      </c>
      <c r="C48" s="114" t="s">
        <v>43</v>
      </c>
      <c r="D48" s="114" t="s">
        <v>45</v>
      </c>
      <c r="E48" s="115">
        <v>0.76031989497341501</v>
      </c>
      <c r="F48" s="115">
        <v>1.7045867567483499</v>
      </c>
      <c r="G48" s="116">
        <v>1.5190028736727399</v>
      </c>
      <c r="H48" s="116">
        <v>1.21529730192022</v>
      </c>
      <c r="I48" s="116">
        <v>1.36803382302054</v>
      </c>
      <c r="J48" s="116">
        <v>1.33589315247497</v>
      </c>
      <c r="K48" s="116">
        <v>1.09473120807421</v>
      </c>
      <c r="L48" s="116">
        <v>1.0259362158843599</v>
      </c>
      <c r="M48" s="116">
        <v>1.38389428220114</v>
      </c>
      <c r="N48" s="116">
        <v>1.24459488991676</v>
      </c>
      <c r="O48" s="116">
        <v>1.2733922970649101</v>
      </c>
      <c r="P48" s="116">
        <v>1.17138230745032</v>
      </c>
      <c r="Q48" s="116">
        <v>1.1623936167335001</v>
      </c>
      <c r="R48" s="116">
        <v>0.853429189318758</v>
      </c>
      <c r="S48" s="116">
        <v>1.0490285421735699</v>
      </c>
      <c r="T48" s="116">
        <v>1.4522157797892901</v>
      </c>
      <c r="U48" s="116">
        <v>0.946912213183006</v>
      </c>
      <c r="V48" s="116">
        <v>0.95234748426025295</v>
      </c>
      <c r="W48" s="116">
        <v>1.20111931674226</v>
      </c>
      <c r="X48" s="116">
        <v>1.1975591935023999</v>
      </c>
      <c r="Y48" s="116">
        <v>1.01967297883008</v>
      </c>
      <c r="Z48" s="116">
        <v>1.25844727928213</v>
      </c>
      <c r="AA48" s="116">
        <v>0.91582166468519999</v>
      </c>
      <c r="AB48" s="116">
        <v>0.87031911304669596</v>
      </c>
      <c r="AC48" s="116">
        <v>1.34276155975527</v>
      </c>
      <c r="AD48" s="116">
        <v>1.14451082603374</v>
      </c>
      <c r="AE48" s="116">
        <v>0.89464472413779295</v>
      </c>
      <c r="AF48" s="116">
        <v>0.74563310940912098</v>
      </c>
      <c r="AH48" s="117">
        <f>AVERAGE(G48:AF48)</f>
        <v>1.1399605747139709</v>
      </c>
      <c r="AI48" s="117">
        <f>STDEV(G48:AF48)</f>
        <v>0.20201207433283172</v>
      </c>
      <c r="AJ48" s="149"/>
      <c r="AK48" s="119" t="s">
        <v>15</v>
      </c>
    </row>
    <row r="49" spans="1:37" s="130" customFormat="1" x14ac:dyDescent="0.2">
      <c r="A49" s="127"/>
      <c r="B49" s="128"/>
      <c r="C49" s="129"/>
      <c r="D49" s="129"/>
      <c r="E49" s="115">
        <v>0.55275330231550202</v>
      </c>
      <c r="F49" s="115">
        <v>1.2711143513368299</v>
      </c>
      <c r="G49" s="116">
        <v>1.1436380104769299</v>
      </c>
      <c r="H49" s="116">
        <v>0.915405818069566</v>
      </c>
      <c r="I49" s="116">
        <v>1.0315066372422499</v>
      </c>
      <c r="J49" s="116">
        <v>1.01790013212262</v>
      </c>
      <c r="K49" s="116">
        <v>0.83120018807538398</v>
      </c>
      <c r="L49" s="116">
        <v>0.76946760331056996</v>
      </c>
      <c r="M49" s="116">
        <v>1.04288143835642</v>
      </c>
      <c r="N49" s="116">
        <v>0.94868051431858602</v>
      </c>
      <c r="O49" s="116">
        <v>0.97226911490645695</v>
      </c>
      <c r="P49" s="116">
        <v>0.89711217083699502</v>
      </c>
      <c r="Q49" s="116">
        <v>0.87874048668978499</v>
      </c>
      <c r="R49" s="116">
        <v>0.63550551779321496</v>
      </c>
      <c r="S49" s="116">
        <v>0.79040390711237096</v>
      </c>
      <c r="T49" s="116">
        <v>1.1049484121012001</v>
      </c>
      <c r="U49" s="116">
        <v>0.71331948586646299</v>
      </c>
      <c r="V49" s="116">
        <v>0.71560373560908397</v>
      </c>
      <c r="W49" s="116">
        <v>0.90812684845639402</v>
      </c>
      <c r="X49" s="116">
        <v>0.89813606189736594</v>
      </c>
      <c r="Y49" s="116">
        <v>0.75748878242695905</v>
      </c>
      <c r="Z49" s="116">
        <v>0.93498847276519403</v>
      </c>
      <c r="AA49" s="116">
        <v>0.68068372424698798</v>
      </c>
      <c r="AB49" s="116">
        <v>0.64493304953958797</v>
      </c>
      <c r="AC49" s="116">
        <v>0.982511621135297</v>
      </c>
      <c r="AD49" s="116">
        <v>0.83353945046087097</v>
      </c>
      <c r="AE49" s="116">
        <v>0.65137937984136696</v>
      </c>
      <c r="AF49" s="116">
        <v>0.52536457266157699</v>
      </c>
      <c r="AK49" s="132"/>
    </row>
    <row r="50" spans="1:37" s="130" customFormat="1" x14ac:dyDescent="0.2">
      <c r="A50" s="127"/>
      <c r="B50" s="128"/>
      <c r="C50" s="129"/>
      <c r="D50" s="129"/>
      <c r="E50" s="115">
        <v>1.04671739674561</v>
      </c>
      <c r="F50" s="115">
        <v>2.2909135370855802</v>
      </c>
      <c r="G50" s="116">
        <v>2.0208015236676902</v>
      </c>
      <c r="H50" s="116">
        <v>1.61560275216591</v>
      </c>
      <c r="I50" s="116">
        <v>1.8170154366170701</v>
      </c>
      <c r="J50" s="116">
        <v>1.75557629269672</v>
      </c>
      <c r="K50" s="116">
        <v>1.4432502721168201</v>
      </c>
      <c r="L50" s="116">
        <v>1.3690509102080399</v>
      </c>
      <c r="M50" s="116">
        <v>1.8392004900566801</v>
      </c>
      <c r="N50" s="116">
        <v>1.6346035124206699</v>
      </c>
      <c r="O50" s="116">
        <v>1.6694303606214</v>
      </c>
      <c r="P50" s="116">
        <v>1.5307365901701699</v>
      </c>
      <c r="Q50" s="116">
        <v>1.5386815941627601</v>
      </c>
      <c r="R50" s="116">
        <v>1.14607831704188</v>
      </c>
      <c r="S50" s="116">
        <v>1.3931727321051499</v>
      </c>
      <c r="T50" s="116">
        <v>1.91111483112711</v>
      </c>
      <c r="U50" s="116">
        <v>1.25765315788314</v>
      </c>
      <c r="V50" s="116">
        <v>1.2679323925692301</v>
      </c>
      <c r="W50" s="116">
        <v>1.5903602761489299</v>
      </c>
      <c r="X50" s="116">
        <v>1.59841156183601</v>
      </c>
      <c r="Y50" s="116">
        <v>1.3734518551071999</v>
      </c>
      <c r="Z50" s="116">
        <v>1.6955825713246799</v>
      </c>
      <c r="AA50" s="116">
        <v>1.2326749616921</v>
      </c>
      <c r="AB50" s="116">
        <v>1.17486599570613</v>
      </c>
      <c r="AC50" s="116">
        <v>1.83836260330753</v>
      </c>
      <c r="AD50" s="116">
        <v>1.5730691353661901</v>
      </c>
      <c r="AE50" s="116">
        <v>1.22863151707328</v>
      </c>
      <c r="AF50" s="116">
        <v>1.0564527864362701</v>
      </c>
      <c r="AK50" s="132"/>
    </row>
    <row r="51" spans="1:37" x14ac:dyDescent="0.2">
      <c r="A51" s="31" t="s">
        <v>36</v>
      </c>
      <c r="B51" s="17" t="s">
        <v>54</v>
      </c>
      <c r="C51" s="22" t="s">
        <v>45</v>
      </c>
      <c r="D51" s="22" t="s">
        <v>46</v>
      </c>
      <c r="E51" s="23"/>
      <c r="F51" s="23">
        <v>2.61216608149177</v>
      </c>
      <c r="G51" s="24">
        <v>2.0451522884031701</v>
      </c>
      <c r="H51" s="24">
        <v>2.8210740737762099</v>
      </c>
      <c r="I51" s="24">
        <v>0.82400241615149505</v>
      </c>
      <c r="J51" s="24">
        <v>1.01314197892332</v>
      </c>
      <c r="K51" s="24">
        <v>0.95730861875443296</v>
      </c>
      <c r="L51" s="24">
        <v>1.2138371723088199</v>
      </c>
      <c r="M51" s="24">
        <v>1.89906636868114</v>
      </c>
      <c r="N51" s="24">
        <v>3.6594095133628701</v>
      </c>
      <c r="O51" s="24">
        <v>3.5178492801941799</v>
      </c>
      <c r="P51" s="24">
        <v>4.8442784607693898</v>
      </c>
      <c r="Q51" s="24">
        <v>2.04246177025149</v>
      </c>
      <c r="R51" s="24">
        <v>2.2752714721601901</v>
      </c>
      <c r="S51" s="24">
        <v>3.3816562368989902</v>
      </c>
      <c r="T51" s="24">
        <v>3.3018480781094901</v>
      </c>
      <c r="U51" s="24">
        <v>3.920349472122</v>
      </c>
      <c r="V51" s="24">
        <v>2.2605107396866599</v>
      </c>
      <c r="W51" s="24">
        <v>4.7223970141342102</v>
      </c>
      <c r="X51" s="24">
        <v>2.1360609184858599</v>
      </c>
      <c r="Y51" s="24">
        <v>2.07919851541343</v>
      </c>
      <c r="Z51" s="24">
        <v>2.5145178763292599</v>
      </c>
      <c r="AA51" s="24">
        <v>1.6008540286589501</v>
      </c>
      <c r="AB51" s="24">
        <v>3.5742948061302</v>
      </c>
      <c r="AC51" s="24">
        <v>3.0476087216436398</v>
      </c>
      <c r="AD51" s="24">
        <v>3.0821447039160002</v>
      </c>
      <c r="AE51" s="24">
        <v>1.58727728237343</v>
      </c>
      <c r="AF51" s="24">
        <v>2.04108553010385</v>
      </c>
      <c r="AH51" s="25">
        <f>AVERAGE(G51:AF51)</f>
        <v>2.5524098976054881</v>
      </c>
      <c r="AI51" s="25">
        <f>STDEV(G51:AF51)</f>
        <v>1.0986911364179632</v>
      </c>
      <c r="AJ51" s="67"/>
      <c r="AK51" s="84" t="s">
        <v>16</v>
      </c>
    </row>
    <row r="52" spans="1:37" x14ac:dyDescent="0.2">
      <c r="A52" s="31"/>
      <c r="B52" s="21"/>
      <c r="C52" s="22"/>
      <c r="D52" s="22"/>
      <c r="E52" s="23"/>
      <c r="F52" s="23">
        <v>0.954232029583444</v>
      </c>
      <c r="G52" s="24">
        <v>1.0146944900791599</v>
      </c>
      <c r="H52" s="24">
        <v>1.1384527793124499</v>
      </c>
      <c r="I52" s="24">
        <v>0.24961340873801999</v>
      </c>
      <c r="J52" s="24">
        <v>0.47912940534676002</v>
      </c>
      <c r="K52" s="24">
        <v>0.479331740073413</v>
      </c>
      <c r="L52" s="24">
        <v>0.54947076273111295</v>
      </c>
      <c r="M52" s="24">
        <v>0.64244332449835095</v>
      </c>
      <c r="N52" s="24">
        <v>2.1674981831097302</v>
      </c>
      <c r="O52" s="24">
        <v>2.1431631356554099</v>
      </c>
      <c r="P52" s="24">
        <v>2.2878821150536899</v>
      </c>
      <c r="Q52" s="24">
        <v>1.1716129499222301</v>
      </c>
      <c r="R52" s="24">
        <v>1.27251804041845</v>
      </c>
      <c r="S52" s="24">
        <v>2.0836299339361499</v>
      </c>
      <c r="T52" s="24">
        <v>1.9910782224635599</v>
      </c>
      <c r="U52" s="24">
        <v>2.1822627353795201</v>
      </c>
      <c r="V52" s="24">
        <v>0.92697429064802495</v>
      </c>
      <c r="W52" s="24">
        <v>2.31772734021368</v>
      </c>
      <c r="X52" s="24">
        <v>1.2917334557999001</v>
      </c>
      <c r="Y52" s="24">
        <v>1.2982747808253501</v>
      </c>
      <c r="Z52" s="24">
        <v>1.49036645074899</v>
      </c>
      <c r="AA52" s="24">
        <v>0.91851802289266604</v>
      </c>
      <c r="AB52" s="24">
        <v>2.33965853928837</v>
      </c>
      <c r="AC52" s="24">
        <v>1.8279251903096601</v>
      </c>
      <c r="AD52" s="24">
        <v>2.0045164246596499</v>
      </c>
      <c r="AE52" s="24">
        <v>1.0476426734095301</v>
      </c>
      <c r="AF52" s="24">
        <v>1.22678433166248</v>
      </c>
      <c r="AH52" s="37"/>
      <c r="AI52" s="37"/>
      <c r="AK52" s="84"/>
    </row>
    <row r="53" spans="1:37" x14ac:dyDescent="0.2">
      <c r="A53" s="31"/>
      <c r="B53" s="21"/>
      <c r="C53" s="22"/>
      <c r="D53" s="22"/>
      <c r="E53" s="23"/>
      <c r="F53" s="23">
        <v>8.0139820482202495</v>
      </c>
      <c r="G53" s="24">
        <v>4.28436371143078</v>
      </c>
      <c r="H53" s="24">
        <v>7.8352010755965598</v>
      </c>
      <c r="I53" s="24">
        <v>2.62578159500905</v>
      </c>
      <c r="J53" s="24">
        <v>2.13056614161769</v>
      </c>
      <c r="K53" s="24">
        <v>1.9055937958935001</v>
      </c>
      <c r="L53" s="24">
        <v>2.6975255166455998</v>
      </c>
      <c r="M53" s="24">
        <v>5.9883338146196996</v>
      </c>
      <c r="N53" s="24">
        <v>6.4566326760735802</v>
      </c>
      <c r="O53" s="24">
        <v>5.9855820899101797</v>
      </c>
      <c r="P53" s="24">
        <v>11.617437474320999</v>
      </c>
      <c r="Q53" s="24">
        <v>3.6649931785124599</v>
      </c>
      <c r="R53" s="24">
        <v>4.2021000298492002</v>
      </c>
      <c r="S53" s="24">
        <v>5.6740085165486303</v>
      </c>
      <c r="T53" s="24">
        <v>5.6520205816608096</v>
      </c>
      <c r="U53" s="24">
        <v>7.4024695665183202</v>
      </c>
      <c r="V53" s="24">
        <v>6.03591954752424</v>
      </c>
      <c r="W53" s="24">
        <v>10.559267287396899</v>
      </c>
      <c r="X53" s="24">
        <v>3.6153478582885201</v>
      </c>
      <c r="Y53" s="24">
        <v>3.38841650093637</v>
      </c>
      <c r="Z53" s="24">
        <v>4.3644084575484703</v>
      </c>
      <c r="AA53" s="24">
        <v>2.8180948192768902</v>
      </c>
      <c r="AB53" s="24">
        <v>5.5527826242093203</v>
      </c>
      <c r="AC53" s="24">
        <v>5.2176433725814002</v>
      </c>
      <c r="AD53" s="24">
        <v>4.8197363260089299</v>
      </c>
      <c r="AE53" s="24">
        <v>2.41898234654255</v>
      </c>
      <c r="AF53" s="24">
        <v>3.4481383668405199</v>
      </c>
      <c r="AH53" s="37"/>
      <c r="AI53" s="37"/>
      <c r="AK53" s="84"/>
    </row>
    <row r="54" spans="1:37" s="100" customFormat="1" x14ac:dyDescent="0.2">
      <c r="A54" s="112" t="s">
        <v>37</v>
      </c>
      <c r="B54" s="99" t="s">
        <v>54</v>
      </c>
      <c r="C54" s="114" t="s">
        <v>45</v>
      </c>
      <c r="D54" s="114" t="s">
        <v>47</v>
      </c>
      <c r="E54" s="115">
        <v>7.8501067510145797</v>
      </c>
      <c r="F54" s="115">
        <v>13.297197256229</v>
      </c>
      <c r="G54" s="116">
        <v>9.5366241243706291</v>
      </c>
      <c r="H54" s="116">
        <v>5.07778777057512</v>
      </c>
      <c r="I54" s="116">
        <v>9.6473013286265701</v>
      </c>
      <c r="J54" s="116">
        <v>4.21238082566415</v>
      </c>
      <c r="K54" s="116">
        <v>8.8389164378877094</v>
      </c>
      <c r="L54" s="116">
        <v>5.9411109798786796</v>
      </c>
      <c r="M54" s="116">
        <v>12.410228328732201</v>
      </c>
      <c r="N54" s="116">
        <v>6.3923854648150202</v>
      </c>
      <c r="O54" s="116">
        <v>12.661332971160901</v>
      </c>
      <c r="P54" s="116">
        <v>9.8714754863355303</v>
      </c>
      <c r="Q54" s="116">
        <v>5.7550865369312696</v>
      </c>
      <c r="R54" s="116">
        <v>8.3084176228844999</v>
      </c>
      <c r="S54" s="116">
        <v>8.5436717701016605</v>
      </c>
      <c r="T54" s="116">
        <v>10.5473674353282</v>
      </c>
      <c r="U54" s="116">
        <v>14.1368907166482</v>
      </c>
      <c r="V54" s="116">
        <v>10.9828397273579</v>
      </c>
      <c r="W54" s="116">
        <v>12.0513470377121</v>
      </c>
      <c r="X54" s="116">
        <v>6.2520877964219501</v>
      </c>
      <c r="Y54" s="116">
        <v>8.4942150894774997</v>
      </c>
      <c r="Z54" s="116">
        <v>9.9069958066606993</v>
      </c>
      <c r="AA54" s="116">
        <v>5.1300989202972698</v>
      </c>
      <c r="AB54" s="116">
        <v>15.0142803437459</v>
      </c>
      <c r="AC54" s="116">
        <v>7.9826800230739501</v>
      </c>
      <c r="AD54" s="116">
        <v>21.065966447949702</v>
      </c>
      <c r="AE54" s="116">
        <v>6.4705962537009496</v>
      </c>
      <c r="AF54" s="116">
        <v>7.2792174827141203</v>
      </c>
      <c r="AH54" s="117">
        <f>AVERAGE(G54:AF54)</f>
        <v>9.3273577972712474</v>
      </c>
      <c r="AI54" s="117">
        <f>STDEV(G54:AF54)</f>
        <v>3.7266695789727864</v>
      </c>
      <c r="AJ54" s="149"/>
      <c r="AK54" s="119" t="s">
        <v>17</v>
      </c>
    </row>
    <row r="55" spans="1:37" s="100" customFormat="1" x14ac:dyDescent="0.2">
      <c r="A55" s="112"/>
      <c r="B55" s="113"/>
      <c r="C55" s="114"/>
      <c r="D55" s="114"/>
      <c r="E55" s="115">
        <v>2.7148797346410101</v>
      </c>
      <c r="F55" s="115">
        <v>5.7543714757403404</v>
      </c>
      <c r="G55" s="116">
        <v>4.8385551740599801</v>
      </c>
      <c r="H55" s="116">
        <v>2.6226981657847301</v>
      </c>
      <c r="I55" s="116">
        <v>4.9720374878012699</v>
      </c>
      <c r="J55" s="116">
        <v>2.2250593096038198</v>
      </c>
      <c r="K55" s="116">
        <v>4.7226421482124197</v>
      </c>
      <c r="L55" s="116">
        <v>3.1897066086125201</v>
      </c>
      <c r="M55" s="116">
        <v>6.7827660002460499</v>
      </c>
      <c r="N55" s="116">
        <v>3.5170822456370598</v>
      </c>
      <c r="O55" s="116">
        <v>7.02688778433303</v>
      </c>
      <c r="P55" s="116">
        <v>5.5676440951967496</v>
      </c>
      <c r="Q55" s="116">
        <v>3.1614283662100302</v>
      </c>
      <c r="R55" s="116">
        <v>4.6152443948833799</v>
      </c>
      <c r="S55" s="116">
        <v>4.80339970952845</v>
      </c>
      <c r="T55" s="116">
        <v>5.8644052766923203</v>
      </c>
      <c r="U55" s="116">
        <v>8.0379355001930399</v>
      </c>
      <c r="V55" s="116">
        <v>6.1182296241926597</v>
      </c>
      <c r="W55" s="116">
        <v>6.7850702467400197</v>
      </c>
      <c r="X55" s="116">
        <v>3.5106766643548402</v>
      </c>
      <c r="Y55" s="116">
        <v>4.8146125720539201</v>
      </c>
      <c r="Z55" s="116">
        <v>5.56792384607862</v>
      </c>
      <c r="AA55" s="116">
        <v>2.8347219761145399</v>
      </c>
      <c r="AB55" s="116">
        <v>8.4791614539504803</v>
      </c>
      <c r="AC55" s="116">
        <v>4.4858097677018396</v>
      </c>
      <c r="AD55" s="116">
        <v>11.9196865281297</v>
      </c>
      <c r="AE55" s="116">
        <v>3.7016548078490001</v>
      </c>
      <c r="AF55" s="116">
        <v>4.12466156117857</v>
      </c>
      <c r="AH55" s="124"/>
      <c r="AI55" s="124"/>
      <c r="AK55" s="119"/>
    </row>
    <row r="56" spans="1:37" s="100" customFormat="1" x14ac:dyDescent="0.2">
      <c r="A56" s="112"/>
      <c r="B56" s="113"/>
      <c r="C56" s="114"/>
      <c r="D56" s="114"/>
      <c r="E56" s="115">
        <v>26.815633206779498</v>
      </c>
      <c r="F56" s="115">
        <v>33.280804981082603</v>
      </c>
      <c r="G56" s="116">
        <v>19.9519884096689</v>
      </c>
      <c r="H56" s="116">
        <v>10.4362668396394</v>
      </c>
      <c r="I56" s="116">
        <v>19.909658647958398</v>
      </c>
      <c r="J56" s="116">
        <v>8.4683342180952597</v>
      </c>
      <c r="K56" s="116">
        <v>17.630181975282301</v>
      </c>
      <c r="L56" s="116">
        <v>11.7898702347499</v>
      </c>
      <c r="M56" s="116">
        <v>24.2879206537473</v>
      </c>
      <c r="N56" s="116">
        <v>12.4258062394461</v>
      </c>
      <c r="O56" s="116">
        <v>24.463705479019001</v>
      </c>
      <c r="P56" s="116">
        <v>18.822677199664501</v>
      </c>
      <c r="Q56" s="116">
        <v>11.203640717617301</v>
      </c>
      <c r="R56" s="116">
        <v>16.030475055874401</v>
      </c>
      <c r="S56" s="116">
        <v>16.323700210299201</v>
      </c>
      <c r="T56" s="116">
        <v>20.339778161763299</v>
      </c>
      <c r="U56" s="116">
        <v>26.772550257071799</v>
      </c>
      <c r="V56" s="116">
        <v>21.147576046876502</v>
      </c>
      <c r="W56" s="116">
        <v>23.006189483436799</v>
      </c>
      <c r="X56" s="116">
        <v>11.950439791708799</v>
      </c>
      <c r="Y56" s="116">
        <v>16.1178270725955</v>
      </c>
      <c r="Z56" s="116">
        <v>18.930105059554901</v>
      </c>
      <c r="AA56" s="116">
        <v>9.9347633600622007</v>
      </c>
      <c r="AB56" s="116">
        <v>28.594285925594502</v>
      </c>
      <c r="AC56" s="116">
        <v>15.259161791847101</v>
      </c>
      <c r="AD56" s="116">
        <v>40.054976109852603</v>
      </c>
      <c r="AE56" s="116">
        <v>12.1857252159922</v>
      </c>
      <c r="AF56" s="116">
        <v>13.818820528801799</v>
      </c>
      <c r="AH56" s="124"/>
      <c r="AI56" s="124"/>
      <c r="AK56" s="119"/>
    </row>
    <row r="57" spans="1:37" x14ac:dyDescent="0.2">
      <c r="A57" s="31" t="s">
        <v>38</v>
      </c>
      <c r="B57" s="17" t="s">
        <v>54</v>
      </c>
      <c r="C57" s="22" t="s">
        <v>45</v>
      </c>
      <c r="D57" s="22" t="s">
        <v>47</v>
      </c>
      <c r="E57" s="23">
        <v>4.2364910060990404</v>
      </c>
      <c r="F57" s="23">
        <v>9.3308458865914403</v>
      </c>
      <c r="G57" s="24">
        <v>5.4133091455514899</v>
      </c>
      <c r="H57" s="24">
        <v>4.9481095083363398</v>
      </c>
      <c r="I57" s="24">
        <v>7.7428145364025198</v>
      </c>
      <c r="J57" s="24">
        <v>5.16672551916509</v>
      </c>
      <c r="K57" s="24">
        <v>7.5178987559734898</v>
      </c>
      <c r="L57" s="24">
        <v>4.0855623431419801</v>
      </c>
      <c r="M57" s="24">
        <v>7.6004716444710096</v>
      </c>
      <c r="N57" s="24">
        <v>6.83861540113719</v>
      </c>
      <c r="O57" s="24">
        <v>7.1088760609078099</v>
      </c>
      <c r="P57" s="24">
        <v>6.4686152412358204</v>
      </c>
      <c r="Q57" s="24">
        <v>4.3819546378004999</v>
      </c>
      <c r="R57" s="24">
        <v>5.6264877848864003</v>
      </c>
      <c r="S57" s="24">
        <v>4.8626448890945904</v>
      </c>
      <c r="T57" s="24">
        <v>7.1919042516042602</v>
      </c>
      <c r="U57" s="24">
        <v>8.9410317756134194</v>
      </c>
      <c r="V57" s="24">
        <v>6.92632340820367</v>
      </c>
      <c r="W57" s="24">
        <v>6.7516020978810403</v>
      </c>
      <c r="X57" s="24">
        <v>4.4973239694289102</v>
      </c>
      <c r="Y57" s="24">
        <v>7.1367731935698497</v>
      </c>
      <c r="Z57" s="24">
        <v>4.0498855717836202</v>
      </c>
      <c r="AA57" s="24">
        <v>4.2794673196872699</v>
      </c>
      <c r="AB57" s="24">
        <v>8.7023174513267101</v>
      </c>
      <c r="AC57" s="24">
        <v>5.8956898325137104</v>
      </c>
      <c r="AD57" s="24">
        <v>9.2418416249581803</v>
      </c>
      <c r="AE57" s="24">
        <v>5.3946728893535303</v>
      </c>
      <c r="AF57" s="24">
        <v>4.47614530340726</v>
      </c>
      <c r="AH57" s="25">
        <f>AVERAGE(G57:AF57)</f>
        <v>6.2018101599013722</v>
      </c>
      <c r="AI57" s="25">
        <f>STDEV(G57:AF57)</f>
        <v>1.5643017579695717</v>
      </c>
      <c r="AJ57" s="67"/>
      <c r="AK57" s="84" t="s">
        <v>18</v>
      </c>
    </row>
    <row r="58" spans="1:37" x14ac:dyDescent="0.2">
      <c r="A58" s="31"/>
      <c r="B58" s="21"/>
      <c r="C58" s="22"/>
      <c r="D58" s="22"/>
      <c r="E58" s="23">
        <v>1.47830732058406</v>
      </c>
      <c r="F58" s="23">
        <v>4.6187930545335298</v>
      </c>
      <c r="G58" s="24">
        <v>3.03009060926748</v>
      </c>
      <c r="H58" s="24">
        <v>2.71950138235953</v>
      </c>
      <c r="I58" s="24">
        <v>4.2297906612569598</v>
      </c>
      <c r="J58" s="24">
        <v>2.8850303015088099</v>
      </c>
      <c r="K58" s="24">
        <v>4.2333877198286798</v>
      </c>
      <c r="L58" s="24">
        <v>2.3048877069490299</v>
      </c>
      <c r="M58" s="24">
        <v>4.2998935367628004</v>
      </c>
      <c r="N58" s="24">
        <v>3.9060607156437999</v>
      </c>
      <c r="O58" s="24">
        <v>4.0770180475558098</v>
      </c>
      <c r="P58" s="24">
        <v>3.7848732665649298</v>
      </c>
      <c r="Q58" s="24">
        <v>2.5332579298381201</v>
      </c>
      <c r="R58" s="24">
        <v>3.2766027129951798</v>
      </c>
      <c r="S58" s="24">
        <v>2.81695249704849</v>
      </c>
      <c r="T58" s="24">
        <v>4.1456550292038798</v>
      </c>
      <c r="U58" s="24">
        <v>5.2403058485334899</v>
      </c>
      <c r="V58" s="24">
        <v>4.0176732817998904</v>
      </c>
      <c r="W58" s="24">
        <v>3.9269482179490001</v>
      </c>
      <c r="X58" s="24">
        <v>2.6093137304950398</v>
      </c>
      <c r="Y58" s="24">
        <v>4.1702193048981</v>
      </c>
      <c r="Z58" s="24">
        <v>2.3636704763345202</v>
      </c>
      <c r="AA58" s="24">
        <v>2.4668485979052699</v>
      </c>
      <c r="AB58" s="24">
        <v>5.0948441452427504</v>
      </c>
      <c r="AC58" s="24">
        <v>3.4509506062347999</v>
      </c>
      <c r="AD58" s="24">
        <v>5.4578347590760101</v>
      </c>
      <c r="AE58" s="24">
        <v>3.1559225157970099</v>
      </c>
      <c r="AF58" s="24">
        <v>2.6256787577226599</v>
      </c>
      <c r="AH58" s="37"/>
      <c r="AI58" s="37"/>
      <c r="AK58" s="84"/>
    </row>
    <row r="59" spans="1:37" x14ac:dyDescent="0.2">
      <c r="A59" s="31"/>
      <c r="B59" s="21"/>
      <c r="C59" s="22"/>
      <c r="D59" s="22"/>
      <c r="E59" s="23">
        <v>13.120403222269699</v>
      </c>
      <c r="F59" s="23">
        <v>19.815848447122701</v>
      </c>
      <c r="G59" s="24">
        <v>10.2019435331351</v>
      </c>
      <c r="H59" s="24">
        <v>9.4779602353292294</v>
      </c>
      <c r="I59" s="24">
        <v>14.9266913410136</v>
      </c>
      <c r="J59" s="24">
        <v>9.7586104952828592</v>
      </c>
      <c r="K59" s="24">
        <v>14.0996319917412</v>
      </c>
      <c r="L59" s="24">
        <v>7.64322457767096</v>
      </c>
      <c r="M59" s="24">
        <v>14.1961387892879</v>
      </c>
      <c r="N59" s="24">
        <v>12.667104087743599</v>
      </c>
      <c r="O59" s="24">
        <v>13.1276784494534</v>
      </c>
      <c r="P59" s="24">
        <v>11.7422754320756</v>
      </c>
      <c r="Q59" s="24">
        <v>8.0309595165640193</v>
      </c>
      <c r="R59" s="24">
        <v>10.250104488238501</v>
      </c>
      <c r="S59" s="24">
        <v>8.8970646580396195</v>
      </c>
      <c r="T59" s="24">
        <v>13.218656040596199</v>
      </c>
      <c r="U59" s="24">
        <v>16.217477849416898</v>
      </c>
      <c r="V59" s="24">
        <v>12.6619604376904</v>
      </c>
      <c r="W59" s="24">
        <v>12.3172138279149</v>
      </c>
      <c r="X59" s="24">
        <v>8.2169533748590808</v>
      </c>
      <c r="Y59" s="24">
        <v>12.966723448475999</v>
      </c>
      <c r="Z59" s="24">
        <v>7.3626509334016701</v>
      </c>
      <c r="AA59" s="24">
        <v>7.8612892726628303</v>
      </c>
      <c r="AB59" s="24">
        <v>15.7957177106695</v>
      </c>
      <c r="AC59" s="24">
        <v>10.697636782490299</v>
      </c>
      <c r="AD59" s="24">
        <v>16.648523005506199</v>
      </c>
      <c r="AE59" s="24">
        <v>9.7902816520472093</v>
      </c>
      <c r="AF59" s="24">
        <v>8.1046329654682001</v>
      </c>
      <c r="AH59" s="37"/>
      <c r="AI59" s="37"/>
      <c r="AK59" s="84"/>
    </row>
    <row r="60" spans="1:37" s="130" customFormat="1" x14ac:dyDescent="0.2">
      <c r="A60" s="112" t="s">
        <v>39</v>
      </c>
      <c r="B60" s="99" t="s">
        <v>54</v>
      </c>
      <c r="C60" s="114" t="s">
        <v>45</v>
      </c>
      <c r="D60" s="114" t="s">
        <v>47</v>
      </c>
      <c r="E60" s="115"/>
      <c r="F60" s="115">
        <v>0.27520699856574399</v>
      </c>
      <c r="G60" s="116">
        <v>0.124619127437923</v>
      </c>
      <c r="H60" s="116">
        <v>0.119849205482372</v>
      </c>
      <c r="I60" s="116">
        <v>0.380482023725984</v>
      </c>
      <c r="J60" s="116">
        <v>0.18572370525110299</v>
      </c>
      <c r="K60" s="116">
        <v>0.30942954367995301</v>
      </c>
      <c r="L60" s="116">
        <v>0.28757451696751402</v>
      </c>
      <c r="M60" s="116">
        <v>0.18521616693637799</v>
      </c>
      <c r="N60" s="116">
        <v>0.241186848102941</v>
      </c>
      <c r="O60" s="116">
        <v>0.240290374424313</v>
      </c>
      <c r="P60" s="116">
        <v>0.31011741533507298</v>
      </c>
      <c r="Q60" s="116">
        <v>0.19169800067349499</v>
      </c>
      <c r="R60" s="116">
        <v>0.14811647551612001</v>
      </c>
      <c r="S60" s="116">
        <v>0.12912297729882799</v>
      </c>
      <c r="T60" s="116">
        <v>0.115938140979038</v>
      </c>
      <c r="U60" s="116">
        <v>0.17076828406215999</v>
      </c>
      <c r="V60" s="116">
        <v>0.209129933467087</v>
      </c>
      <c r="W60" s="116">
        <v>0.13224011740049399</v>
      </c>
      <c r="X60" s="116">
        <v>9.7291612662983903E-2</v>
      </c>
      <c r="Y60" s="116">
        <v>0.36320422811785102</v>
      </c>
      <c r="Z60" s="116">
        <v>0.35311538328866099</v>
      </c>
      <c r="AA60" s="116">
        <v>0.21609154388177601</v>
      </c>
      <c r="AB60" s="116">
        <v>0.14912986199418499</v>
      </c>
      <c r="AC60" s="116">
        <v>0.34945426806527102</v>
      </c>
      <c r="AD60" s="116">
        <v>0.40720038059716002</v>
      </c>
      <c r="AE60" s="116">
        <v>0.37371976917560401</v>
      </c>
      <c r="AF60" s="116">
        <v>0.198852402289067</v>
      </c>
      <c r="AH60" s="117">
        <f>AVERAGE(G60:AF60)</f>
        <v>0.23036778103128214</v>
      </c>
      <c r="AI60" s="117">
        <f>STDEV(G60:AF60)</f>
        <v>9.7060615796096539E-2</v>
      </c>
      <c r="AJ60" s="149"/>
      <c r="AK60" s="119" t="s">
        <v>19</v>
      </c>
    </row>
    <row r="61" spans="1:37" s="130" customFormat="1" x14ac:dyDescent="0.2">
      <c r="A61" s="112"/>
      <c r="B61" s="113"/>
      <c r="C61" s="114"/>
      <c r="D61" s="114"/>
      <c r="E61" s="115"/>
      <c r="F61" s="115">
        <v>5.6738951889240802E-2</v>
      </c>
      <c r="G61" s="116">
        <v>2.80147331557511E-2</v>
      </c>
      <c r="H61" s="116">
        <v>2.90192456120223E-2</v>
      </c>
      <c r="I61" s="116">
        <v>0.11689996354603401</v>
      </c>
      <c r="J61" s="116">
        <v>5.3141931312324898E-2</v>
      </c>
      <c r="K61" s="116">
        <v>9.2646963720661196E-2</v>
      </c>
      <c r="L61" s="116">
        <v>8.0331146718559704E-2</v>
      </c>
      <c r="M61" s="116">
        <v>5.42840663774573E-2</v>
      </c>
      <c r="N61" s="116">
        <v>7.5611757754441095E-2</v>
      </c>
      <c r="O61" s="116">
        <v>7.5910000631544405E-2</v>
      </c>
      <c r="P61" s="116">
        <v>0.10108970677574999</v>
      </c>
      <c r="Q61" s="116">
        <v>6.0073604068826197E-2</v>
      </c>
      <c r="R61" s="116">
        <v>4.7615518758473502E-2</v>
      </c>
      <c r="S61" s="116">
        <v>4.0214035560526801E-2</v>
      </c>
      <c r="T61" s="116">
        <v>3.2925972892613502E-2</v>
      </c>
      <c r="U61" s="116">
        <v>5.60986671365966E-2</v>
      </c>
      <c r="V61" s="116">
        <v>7.1593169954807107E-2</v>
      </c>
      <c r="W61" s="116">
        <v>4.2883284950268302E-2</v>
      </c>
      <c r="X61" s="116">
        <v>3.1578110291705298E-2</v>
      </c>
      <c r="Y61" s="116">
        <v>0.124652960387814</v>
      </c>
      <c r="Z61" s="116">
        <v>0.116777226581825</v>
      </c>
      <c r="AA61" s="116">
        <v>7.1969774187410601E-2</v>
      </c>
      <c r="AB61" s="116">
        <v>4.5354864166927598E-2</v>
      </c>
      <c r="AC61" s="116">
        <v>0.117008048837803</v>
      </c>
      <c r="AD61" s="116">
        <v>0.13977872817557199</v>
      </c>
      <c r="AE61" s="116">
        <v>0.12900077417801301</v>
      </c>
      <c r="AF61" s="116">
        <v>6.6006761209003603E-2</v>
      </c>
      <c r="AK61" s="119"/>
    </row>
    <row r="62" spans="1:37" s="130" customFormat="1" x14ac:dyDescent="0.2">
      <c r="A62" s="112"/>
      <c r="B62" s="113"/>
      <c r="C62" s="114"/>
      <c r="D62" s="114"/>
      <c r="E62" s="115"/>
      <c r="F62" s="115">
        <v>1.1262761634140599</v>
      </c>
      <c r="G62" s="116">
        <v>0.469156327255491</v>
      </c>
      <c r="H62" s="116">
        <v>0.41335738208307798</v>
      </c>
      <c r="I62" s="116">
        <v>1.1044105983922401</v>
      </c>
      <c r="J62" s="116">
        <v>0.55665938364850798</v>
      </c>
      <c r="K62" s="116">
        <v>0.92187400565407496</v>
      </c>
      <c r="L62" s="116">
        <v>0.90426170895642499</v>
      </c>
      <c r="M62" s="116">
        <v>0.54804801309616402</v>
      </c>
      <c r="N62" s="116">
        <v>0.67767414400573001</v>
      </c>
      <c r="O62" s="116">
        <v>0.673306761665873</v>
      </c>
      <c r="P62" s="116">
        <v>0.84058944384245105</v>
      </c>
      <c r="Q62" s="116">
        <v>0.531180809802559</v>
      </c>
      <c r="R62" s="116">
        <v>0.40410511959280498</v>
      </c>
      <c r="S62" s="116">
        <v>0.359777047569523</v>
      </c>
      <c r="T62" s="116">
        <v>0.34559464218412</v>
      </c>
      <c r="U62" s="116">
        <v>0.454857421038594</v>
      </c>
      <c r="V62" s="116">
        <v>0.53375022162851504</v>
      </c>
      <c r="W62" s="116">
        <v>0.35934172144873899</v>
      </c>
      <c r="X62" s="116">
        <v>0.26365517078071399</v>
      </c>
      <c r="Y62" s="116">
        <v>0.93256271704560001</v>
      </c>
      <c r="Z62" s="116">
        <v>0.94482115741386596</v>
      </c>
      <c r="AA62" s="116">
        <v>0.57332640042369398</v>
      </c>
      <c r="AB62" s="116">
        <v>0.43201328705383801</v>
      </c>
      <c r="AC62" s="116">
        <v>0.92579638563691502</v>
      </c>
      <c r="AD62" s="116">
        <v>1.04591013268857</v>
      </c>
      <c r="AE62" s="116">
        <v>0.95301338469930597</v>
      </c>
      <c r="AF62" s="116">
        <v>0.52994962107286003</v>
      </c>
      <c r="AK62" s="119"/>
    </row>
    <row r="63" spans="1:37" x14ac:dyDescent="0.2">
      <c r="A63" s="31" t="s">
        <v>40</v>
      </c>
      <c r="B63" s="17" t="s">
        <v>54</v>
      </c>
      <c r="C63" s="22" t="s">
        <v>44</v>
      </c>
      <c r="D63" s="22" t="s">
        <v>46</v>
      </c>
      <c r="E63" s="23">
        <v>1.3798624142317599</v>
      </c>
      <c r="F63" s="23">
        <v>1.54545041127172</v>
      </c>
      <c r="G63" s="24">
        <v>0.84454246799314703</v>
      </c>
      <c r="H63" s="24">
        <v>0.68105010769943797</v>
      </c>
      <c r="I63" s="24">
        <v>0.81059454334645598</v>
      </c>
      <c r="J63" s="24">
        <v>1.2951371495338899</v>
      </c>
      <c r="K63" s="24">
        <v>0.68919009583458801</v>
      </c>
      <c r="L63" s="24">
        <v>0.892954833520758</v>
      </c>
      <c r="M63" s="24">
        <v>1.12703447226844</v>
      </c>
      <c r="N63" s="24">
        <v>1.1082913101899201</v>
      </c>
      <c r="O63" s="24">
        <v>1.1021141824926</v>
      </c>
      <c r="P63" s="24">
        <v>0.88077623412431905</v>
      </c>
      <c r="Q63" s="24">
        <v>0.73643005036409603</v>
      </c>
      <c r="R63" s="24">
        <v>0.87897198537287902</v>
      </c>
      <c r="S63" s="24">
        <v>0.88271073681912005</v>
      </c>
      <c r="T63" s="24">
        <v>1.2447738314862999</v>
      </c>
      <c r="U63" s="24">
        <v>1.0583939757510901</v>
      </c>
      <c r="V63" s="24">
        <v>1.0372343601824301</v>
      </c>
      <c r="W63" s="24">
        <v>1.5527278104833999</v>
      </c>
      <c r="X63" s="24">
        <v>1.6410689128543801</v>
      </c>
      <c r="Y63" s="24">
        <v>1.4165711039468301</v>
      </c>
      <c r="Z63" s="24">
        <v>1.03399340641312</v>
      </c>
      <c r="AA63" s="24">
        <v>1.5008117665577101</v>
      </c>
      <c r="AB63" s="24">
        <v>2.0118093659312399</v>
      </c>
      <c r="AC63" s="24">
        <v>1.6480993235282799</v>
      </c>
      <c r="AD63" s="24">
        <v>1.51419042364176</v>
      </c>
      <c r="AE63" s="24">
        <v>0.85753171314295096</v>
      </c>
      <c r="AF63" s="24">
        <v>1.0625333572753499</v>
      </c>
      <c r="AH63" s="25">
        <f>AVERAGE(G63:AF63)</f>
        <v>1.1349822123367113</v>
      </c>
      <c r="AI63" s="25">
        <f>STDEV(G63:AF63)</f>
        <v>0.34482868177578235</v>
      </c>
      <c r="AJ63" s="67"/>
      <c r="AK63" s="84" t="s">
        <v>20</v>
      </c>
    </row>
    <row r="64" spans="1:37" x14ac:dyDescent="0.2">
      <c r="A64" s="31"/>
      <c r="B64" s="21"/>
      <c r="C64" s="22"/>
      <c r="D64" s="22"/>
      <c r="E64" s="23">
        <v>0.83068443807930903</v>
      </c>
      <c r="F64" s="23">
        <v>1.04448875014694</v>
      </c>
      <c r="G64" s="24">
        <v>0.59628340058353402</v>
      </c>
      <c r="H64" s="24">
        <v>0.48667892153650899</v>
      </c>
      <c r="I64" s="24">
        <v>0.578933680675494</v>
      </c>
      <c r="J64" s="24">
        <v>0.98264930620159296</v>
      </c>
      <c r="K64" s="24">
        <v>0.500761816153798</v>
      </c>
      <c r="L64" s="24">
        <v>0.64699702001728399</v>
      </c>
      <c r="M64" s="24">
        <v>0.84735994068856701</v>
      </c>
      <c r="N64" s="24">
        <v>0.85662793347751898</v>
      </c>
      <c r="O64" s="24">
        <v>0.86058951554614505</v>
      </c>
      <c r="P64" s="24">
        <v>0.69108677374496996</v>
      </c>
      <c r="Q64" s="24">
        <v>0.54982474513055002</v>
      </c>
      <c r="R64" s="24">
        <v>0.62961624608629596</v>
      </c>
      <c r="S64" s="24">
        <v>0.65798203950184597</v>
      </c>
      <c r="T64" s="24">
        <v>0.94353815431492205</v>
      </c>
      <c r="U64" s="24">
        <v>0.78591093057894401</v>
      </c>
      <c r="V64" s="24">
        <v>0.78823340220438698</v>
      </c>
      <c r="W64" s="24">
        <v>1.17287170839252</v>
      </c>
      <c r="X64" s="24">
        <v>1.21466160847238</v>
      </c>
      <c r="Y64" s="24">
        <v>1.04625755310386</v>
      </c>
      <c r="Z64" s="24">
        <v>0.78480340938077497</v>
      </c>
      <c r="AA64" s="24">
        <v>1.1147368518038401</v>
      </c>
      <c r="AB64" s="24">
        <v>1.5354140221549299</v>
      </c>
      <c r="AC64" s="24">
        <v>1.2425526573471899</v>
      </c>
      <c r="AD64" s="24">
        <v>1.15108284610886</v>
      </c>
      <c r="AE64" s="24">
        <v>0.62643720621914301</v>
      </c>
      <c r="AF64" s="24">
        <v>0.78604558510549605</v>
      </c>
      <c r="AK64" s="84"/>
    </row>
    <row r="65" spans="1:38" x14ac:dyDescent="0.2">
      <c r="A65" s="31"/>
      <c r="B65" s="21"/>
      <c r="C65" s="22"/>
      <c r="D65" s="22"/>
      <c r="E65" s="23">
        <v>2.3453491974129599</v>
      </c>
      <c r="F65" s="23">
        <v>2.3074294019680899</v>
      </c>
      <c r="G65" s="24">
        <v>1.1987437423812299</v>
      </c>
      <c r="H65" s="24">
        <v>0.95295890696260099</v>
      </c>
      <c r="I65" s="24">
        <v>1.1365844513850101</v>
      </c>
      <c r="J65" s="24">
        <v>1.7118172902619</v>
      </c>
      <c r="K65" s="24">
        <v>0.94674689622864205</v>
      </c>
      <c r="L65" s="24">
        <v>1.2329270463612501</v>
      </c>
      <c r="M65" s="24">
        <v>1.50103611096485</v>
      </c>
      <c r="N65" s="24">
        <v>1.43536040796856</v>
      </c>
      <c r="O65" s="24">
        <v>1.41255358613199</v>
      </c>
      <c r="P65" s="24">
        <v>1.1222496408571401</v>
      </c>
      <c r="Q65" s="24">
        <v>0.98429832917194304</v>
      </c>
      <c r="R65" s="24">
        <v>1.22572425287368</v>
      </c>
      <c r="S65" s="24">
        <v>1.18303485626214</v>
      </c>
      <c r="T65" s="24">
        <v>1.64521933188322</v>
      </c>
      <c r="U65" s="24">
        <v>1.4268992775217</v>
      </c>
      <c r="V65" s="24">
        <v>1.3655728299804399</v>
      </c>
      <c r="W65" s="24">
        <v>2.0629420162126402</v>
      </c>
      <c r="X65" s="24">
        <v>2.2281272366762002</v>
      </c>
      <c r="Y65" s="24">
        <v>1.92534656187207</v>
      </c>
      <c r="Z65" s="24">
        <v>1.36333777977356</v>
      </c>
      <c r="AA65" s="24">
        <v>2.0289110251153399</v>
      </c>
      <c r="AB65" s="24">
        <v>2.6485941154367998</v>
      </c>
      <c r="AC65" s="24">
        <v>2.19497849571807</v>
      </c>
      <c r="AD65" s="24">
        <v>1.9975804919596201</v>
      </c>
      <c r="AE65" s="24">
        <v>1.17296978232674</v>
      </c>
      <c r="AF65" s="24">
        <v>1.4378053793998899</v>
      </c>
      <c r="AK65" s="84"/>
    </row>
    <row r="66" spans="1:38" x14ac:dyDescent="0.2">
      <c r="A66" s="31"/>
      <c r="B66" s="21"/>
      <c r="C66" s="22"/>
      <c r="D66" s="22"/>
      <c r="E66" s="48"/>
      <c r="F66" s="23"/>
      <c r="G66" s="49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K66" s="84"/>
    </row>
    <row r="67" spans="1:38" x14ac:dyDescent="0.2">
      <c r="A67" s="31"/>
      <c r="B67" s="21"/>
      <c r="C67" s="22"/>
      <c r="D67" s="22"/>
      <c r="E67" s="48"/>
      <c r="F67" s="23"/>
      <c r="G67" s="49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K67" s="84"/>
    </row>
    <row r="68" spans="1:38" ht="13.2" x14ac:dyDescent="0.25">
      <c r="A68" s="53"/>
      <c r="E68" s="13">
        <v>1994</v>
      </c>
      <c r="F68" s="13">
        <v>1995</v>
      </c>
      <c r="G68" s="54">
        <v>1996</v>
      </c>
      <c r="H68" s="19">
        <v>1997</v>
      </c>
      <c r="I68" s="19">
        <v>1998</v>
      </c>
      <c r="J68" s="19">
        <v>1999</v>
      </c>
      <c r="K68" s="19">
        <v>2000</v>
      </c>
      <c r="L68" s="19">
        <v>2001</v>
      </c>
      <c r="M68" s="19">
        <v>2002</v>
      </c>
      <c r="N68" s="19">
        <v>2003</v>
      </c>
      <c r="O68" s="19">
        <v>2004</v>
      </c>
      <c r="P68" s="19">
        <v>2005</v>
      </c>
      <c r="Q68" s="19">
        <v>2006</v>
      </c>
      <c r="R68" s="18">
        <v>2007</v>
      </c>
      <c r="S68" s="18">
        <v>2008</v>
      </c>
      <c r="T68" s="18">
        <v>2009</v>
      </c>
      <c r="U68" s="18">
        <v>2010</v>
      </c>
      <c r="V68" s="18">
        <v>2011</v>
      </c>
      <c r="W68" s="18">
        <v>2012</v>
      </c>
      <c r="X68" s="18">
        <v>2013</v>
      </c>
      <c r="Y68" s="18">
        <v>2014</v>
      </c>
      <c r="Z68" s="18">
        <v>2015</v>
      </c>
      <c r="AA68" s="18">
        <v>2016</v>
      </c>
      <c r="AB68" s="18">
        <v>2017</v>
      </c>
      <c r="AC68" s="18">
        <v>2018</v>
      </c>
      <c r="AD68" s="18">
        <v>2019</v>
      </c>
      <c r="AE68" s="18">
        <v>2020</v>
      </c>
      <c r="AF68" s="18">
        <v>2020</v>
      </c>
      <c r="AH68" s="55" t="s">
        <v>57</v>
      </c>
      <c r="AI68" s="55" t="s">
        <v>58</v>
      </c>
      <c r="AJ68" s="55"/>
      <c r="AL68" s="55" t="s">
        <v>56</v>
      </c>
    </row>
    <row r="69" spans="1:38" x14ac:dyDescent="0.2">
      <c r="A69" s="31"/>
      <c r="B69" s="21"/>
      <c r="C69" s="22"/>
      <c r="D69" s="22"/>
      <c r="E69" s="48"/>
      <c r="F69" s="23"/>
      <c r="G69" s="49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K69" s="84"/>
    </row>
    <row r="70" spans="1:38" ht="12" x14ac:dyDescent="0.25">
      <c r="A70" s="72" t="s">
        <v>69</v>
      </c>
      <c r="B70" s="2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K70" s="84"/>
    </row>
    <row r="71" spans="1:38" x14ac:dyDescent="0.2">
      <c r="A71" s="73" t="s">
        <v>71</v>
      </c>
      <c r="B71" s="21"/>
      <c r="G71" s="74">
        <f>AVERAGE(G3,G6,G9,G12,G15,G18,G21,G24,G27,G30,G33,G36,G39,G42,G45,G48,G51,G54,G57,G60,G63)</f>
        <v>1.5976365159275643</v>
      </c>
      <c r="H71" s="74">
        <f t="shared" ref="H71:AF71" si="0">AVERAGE(H3,H6,H9,H12,H15,H18,H21,H24,H27,H30,H33,H36,H39,H42,H45,H48,H51,H54,H57,H60,H63)</f>
        <v>1.4574388454147846</v>
      </c>
      <c r="I71" s="74">
        <f t="shared" si="0"/>
        <v>1.8032744154419493</v>
      </c>
      <c r="J71" s="74">
        <f t="shared" si="0"/>
        <v>1.452080840370767</v>
      </c>
      <c r="K71" s="74">
        <f t="shared" si="0"/>
        <v>1.7276653814394047</v>
      </c>
      <c r="L71" s="74">
        <f t="shared" si="0"/>
        <v>1.3446049613651545</v>
      </c>
      <c r="M71" s="74">
        <f t="shared" si="0"/>
        <v>2.0858158181979185</v>
      </c>
      <c r="N71" s="74">
        <f t="shared" si="0"/>
        <v>1.9487352533075568</v>
      </c>
      <c r="O71" s="74">
        <f t="shared" si="0"/>
        <v>2.2508891494742089</v>
      </c>
      <c r="P71" s="74">
        <f t="shared" si="0"/>
        <v>1.9400804401384222</v>
      </c>
      <c r="Q71" s="74">
        <f t="shared" si="0"/>
        <v>1.3109329942061332</v>
      </c>
      <c r="R71" s="74">
        <f t="shared" si="0"/>
        <v>1.5828781559743497</v>
      </c>
      <c r="S71" s="74">
        <f t="shared" si="0"/>
        <v>1.705489361109271</v>
      </c>
      <c r="T71" s="74">
        <f t="shared" si="0"/>
        <v>2.1182712338695557</v>
      </c>
      <c r="U71" s="74">
        <f t="shared" si="0"/>
        <v>2.1905364411362553</v>
      </c>
      <c r="V71" s="74">
        <f t="shared" si="0"/>
        <v>1.8837668871848852</v>
      </c>
      <c r="W71" s="74">
        <f t="shared" si="0"/>
        <v>2.0821665208645852</v>
      </c>
      <c r="X71" s="74">
        <f t="shared" si="0"/>
        <v>1.4702189183464747</v>
      </c>
      <c r="Y71" s="74">
        <f t="shared" si="0"/>
        <v>1.8601368726518106</v>
      </c>
      <c r="Z71" s="74">
        <f t="shared" si="0"/>
        <v>1.7230738562832473</v>
      </c>
      <c r="AA71" s="74">
        <f t="shared" si="0"/>
        <v>1.3553004035986667</v>
      </c>
      <c r="AB71" s="74">
        <f t="shared" si="0"/>
        <v>2.3974825393884007</v>
      </c>
      <c r="AC71" s="74">
        <f t="shared" ref="AC71:AE71" si="1">AVERAGE(AC3,AC6,AC9,AC12,AC15,AC18,AC21,AC24,AC27,AC30,AC33,AC36,AC39,AC42,AC45,AC48,AC51,AC54,AC57,AC60,AC63)</f>
        <v>1.9217342053952342</v>
      </c>
      <c r="AD71" s="74">
        <f t="shared" si="1"/>
        <v>2.6996086104870414</v>
      </c>
      <c r="AE71" s="74">
        <f t="shared" si="1"/>
        <v>1.5407610781324177</v>
      </c>
      <c r="AF71" s="74">
        <f t="shared" si="0"/>
        <v>1.4484207861530729</v>
      </c>
      <c r="AK71" s="84"/>
    </row>
    <row r="72" spans="1:38" x14ac:dyDescent="0.2">
      <c r="A72" s="73" t="s">
        <v>68</v>
      </c>
      <c r="B72" s="21"/>
      <c r="G72" s="48">
        <f>STDEV(G3,G6,G9,G12,G15,G18,G21,G24,G27,G30,G33,G36,G39,G42,G45,G48,G51,G54,G57,G60,G63)</f>
        <v>2.1428371733327176</v>
      </c>
      <c r="H72" s="48">
        <f t="shared" ref="H72:AF72" si="2">STDEV(H3,H6,H9,H12,H15,H18,H21,H24,H27,H30,H33,H36,H39,H42,H45,H48,H51,H54,H57,H60,H63)</f>
        <v>1.379327877675071</v>
      </c>
      <c r="I72" s="48">
        <f t="shared" si="2"/>
        <v>2.4161848319936978</v>
      </c>
      <c r="J72" s="48">
        <f t="shared" si="2"/>
        <v>1.2676612153391711</v>
      </c>
      <c r="K72" s="48">
        <f t="shared" si="2"/>
        <v>2.2472721576111865</v>
      </c>
      <c r="L72" s="48">
        <f t="shared" si="2"/>
        <v>1.3669635947823355</v>
      </c>
      <c r="M72" s="48">
        <f t="shared" si="2"/>
        <v>2.8277516831578127</v>
      </c>
      <c r="N72" s="48">
        <f t="shared" si="2"/>
        <v>1.9476104502671208</v>
      </c>
      <c r="O72" s="48">
        <f t="shared" si="2"/>
        <v>2.9561979305847639</v>
      </c>
      <c r="P72" s="48">
        <f t="shared" si="2"/>
        <v>2.416381314121431</v>
      </c>
      <c r="Q72" s="48">
        <f t="shared" si="2"/>
        <v>1.3646389747377139</v>
      </c>
      <c r="R72" s="48">
        <f t="shared" si="2"/>
        <v>2.0199607927540226</v>
      </c>
      <c r="S72" s="48">
        <f t="shared" si="2"/>
        <v>1.9597034790150949</v>
      </c>
      <c r="T72" s="48">
        <f t="shared" si="2"/>
        <v>2.4693165611984265</v>
      </c>
      <c r="U72" s="48">
        <f t="shared" si="2"/>
        <v>3.3596588486627308</v>
      </c>
      <c r="V72" s="48">
        <f t="shared" si="2"/>
        <v>2.5955448669887904</v>
      </c>
      <c r="W72" s="48">
        <f t="shared" si="2"/>
        <v>2.8297776309992426</v>
      </c>
      <c r="X72" s="48">
        <f t="shared" si="2"/>
        <v>1.5562218576143929</v>
      </c>
      <c r="Y72" s="48">
        <f t="shared" si="2"/>
        <v>2.1134233533279159</v>
      </c>
      <c r="Z72" s="48">
        <f t="shared" si="2"/>
        <v>2.218315358762986</v>
      </c>
      <c r="AA72" s="48">
        <f t="shared" si="2"/>
        <v>1.4010262507889724</v>
      </c>
      <c r="AB72" s="48">
        <f t="shared" si="2"/>
        <v>3.5324928675594687</v>
      </c>
      <c r="AC72" s="48">
        <f t="shared" ref="AC72:AE72" si="3">STDEV(AC3,AC6,AC9,AC12,AC15,AC18,AC21,AC24,AC27,AC30,AC33,AC36,AC39,AC42,AC45,AC48,AC51,AC54,AC57,AC60,AC63)</f>
        <v>1.8905547064831254</v>
      </c>
      <c r="AD72" s="48">
        <f t="shared" si="3"/>
        <v>4.70703835635807</v>
      </c>
      <c r="AE72" s="48">
        <f t="shared" si="3"/>
        <v>1.7958959178154674</v>
      </c>
      <c r="AF72" s="48">
        <f t="shared" si="2"/>
        <v>1.8854340066986655</v>
      </c>
      <c r="AK72" s="84"/>
    </row>
    <row r="73" spans="1:38" x14ac:dyDescent="0.2">
      <c r="A73" s="73"/>
      <c r="B73" s="21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K73" s="84"/>
    </row>
    <row r="74" spans="1:38" x14ac:dyDescent="0.2">
      <c r="A74" s="73" t="s">
        <v>72</v>
      </c>
      <c r="B74" s="21"/>
      <c r="G74" s="74">
        <f>AVERAGE(G15,G24,G27,G30,G33,G36,G39,G48)</f>
        <v>1.0208531616663639</v>
      </c>
      <c r="H74" s="74">
        <f t="shared" ref="H74:AF74" si="4">AVERAGE(H15,H24,H27,H30,H33,H36,H39,H48)</f>
        <v>1.0639100176324647</v>
      </c>
      <c r="I74" s="74">
        <f t="shared" si="4"/>
        <v>1.2417399502091331</v>
      </c>
      <c r="J74" s="74">
        <f t="shared" si="4"/>
        <v>1.2220917068158359</v>
      </c>
      <c r="K74" s="74">
        <f t="shared" si="4"/>
        <v>1.0410787110301993</v>
      </c>
      <c r="L74" s="74">
        <f t="shared" si="4"/>
        <v>1.1105873898807574</v>
      </c>
      <c r="M74" s="74">
        <f t="shared" si="4"/>
        <v>1.4547143956563544</v>
      </c>
      <c r="N74" s="74">
        <f t="shared" si="4"/>
        <v>1.29334751924932</v>
      </c>
      <c r="O74" s="74">
        <f t="shared" si="4"/>
        <v>1.3270487728998699</v>
      </c>
      <c r="P74" s="74">
        <f t="shared" si="4"/>
        <v>1.0378710720845123</v>
      </c>
      <c r="Q74" s="74">
        <f t="shared" si="4"/>
        <v>1.0489365727762803</v>
      </c>
      <c r="R74" s="74">
        <f t="shared" si="4"/>
        <v>0.91686224965759644</v>
      </c>
      <c r="S74" s="74">
        <f t="shared" si="4"/>
        <v>1.2115180796660834</v>
      </c>
      <c r="T74" s="74">
        <f t="shared" si="4"/>
        <v>1.5015124383580809</v>
      </c>
      <c r="U74" s="74">
        <f t="shared" si="4"/>
        <v>1.0617872575098675</v>
      </c>
      <c r="V74" s="74">
        <f t="shared" si="4"/>
        <v>0.9706526347710297</v>
      </c>
      <c r="W74" s="74">
        <f t="shared" si="4"/>
        <v>1.138544310048998</v>
      </c>
      <c r="X74" s="74">
        <f t="shared" si="4"/>
        <v>1.0296679014810746</v>
      </c>
      <c r="Y74" s="74">
        <f t="shared" si="4"/>
        <v>1.2186333689943112</v>
      </c>
      <c r="Z74" s="74">
        <f t="shared" si="4"/>
        <v>1.0841510856616505</v>
      </c>
      <c r="AA74" s="74">
        <f t="shared" si="4"/>
        <v>0.93892010205541476</v>
      </c>
      <c r="AB74" s="74">
        <f t="shared" si="4"/>
        <v>1.1607858286946708</v>
      </c>
      <c r="AC74" s="74">
        <f t="shared" ref="AC74:AE74" si="5">AVERAGE(AC15,AC24,AC27,AC30,AC33,AC36,AC39,AC48)</f>
        <v>1.4684430139014113</v>
      </c>
      <c r="AD74" s="74">
        <f t="shared" si="5"/>
        <v>1.2182581912891439</v>
      </c>
      <c r="AE74" s="74">
        <f t="shared" si="5"/>
        <v>0.93272641668193224</v>
      </c>
      <c r="AF74" s="74">
        <f t="shared" si="4"/>
        <v>0.74960292659583883</v>
      </c>
      <c r="AK74" s="84"/>
    </row>
    <row r="75" spans="1:38" x14ac:dyDescent="0.2">
      <c r="A75" s="73" t="s">
        <v>68</v>
      </c>
      <c r="B75" s="21"/>
      <c r="G75" s="76">
        <f>STDEV(G15,G24,G27,G30,G33,G36,G39,G48)</f>
        <v>0.51880148403063697</v>
      </c>
      <c r="H75" s="76">
        <f t="shared" ref="H75:AF75" si="6">STDEV(H15,H24,H27,H30,H33,H36,H39,H48)</f>
        <v>0.52959090366027173</v>
      </c>
      <c r="I75" s="76">
        <f t="shared" si="6"/>
        <v>0.81359362364148713</v>
      </c>
      <c r="J75" s="76">
        <f t="shared" si="6"/>
        <v>0.32922581900248205</v>
      </c>
      <c r="K75" s="76">
        <f t="shared" si="6"/>
        <v>0.34590289929533202</v>
      </c>
      <c r="L75" s="76">
        <f t="shared" si="6"/>
        <v>0.52275770995006743</v>
      </c>
      <c r="M75" s="76">
        <f t="shared" si="6"/>
        <v>0.56769861631531893</v>
      </c>
      <c r="N75" s="76">
        <f t="shared" si="6"/>
        <v>0.49029167032244658</v>
      </c>
      <c r="O75" s="76">
        <f t="shared" si="6"/>
        <v>0.51921657914330188</v>
      </c>
      <c r="P75" s="76">
        <f t="shared" si="6"/>
        <v>0.38328191666075645</v>
      </c>
      <c r="Q75" s="76">
        <f t="shared" si="6"/>
        <v>0.38383602641922449</v>
      </c>
      <c r="R75" s="76">
        <f t="shared" si="6"/>
        <v>0.42979281579237621</v>
      </c>
      <c r="S75" s="76">
        <f t="shared" si="6"/>
        <v>0.61290412211406786</v>
      </c>
      <c r="T75" s="76">
        <f t="shared" si="6"/>
        <v>0.59720664133242518</v>
      </c>
      <c r="U75" s="76">
        <f t="shared" si="6"/>
        <v>0.41945162426664201</v>
      </c>
      <c r="V75" s="76">
        <f t="shared" si="6"/>
        <v>0.39796526489120265</v>
      </c>
      <c r="W75" s="76">
        <f t="shared" si="6"/>
        <v>0.60474240975619531</v>
      </c>
      <c r="X75" s="76">
        <f t="shared" si="6"/>
        <v>0.30166480244390359</v>
      </c>
      <c r="Y75" s="76">
        <f t="shared" si="6"/>
        <v>0.47154907120485229</v>
      </c>
      <c r="Z75" s="76">
        <f t="shared" si="6"/>
        <v>0.40513610936100597</v>
      </c>
      <c r="AA75" s="76">
        <f t="shared" si="6"/>
        <v>0.41074683453901772</v>
      </c>
      <c r="AB75" s="76">
        <f t="shared" si="6"/>
        <v>0.5769854540964664</v>
      </c>
      <c r="AC75" s="76">
        <f t="shared" ref="AC75:AE75" si="7">STDEV(AC15,AC24,AC27,AC30,AC33,AC36,AC39,AC48)</f>
        <v>0.48303131263348897</v>
      </c>
      <c r="AD75" s="76">
        <f t="shared" si="7"/>
        <v>0.52005570351108266</v>
      </c>
      <c r="AE75" s="76">
        <f t="shared" si="7"/>
        <v>0.32595595897722757</v>
      </c>
      <c r="AF75" s="76">
        <f t="shared" si="6"/>
        <v>0.27805314625086497</v>
      </c>
      <c r="AK75" s="84"/>
    </row>
    <row r="76" spans="1:38" x14ac:dyDescent="0.2">
      <c r="A76" s="73" t="s">
        <v>67</v>
      </c>
      <c r="B76" s="21"/>
      <c r="G76" s="74">
        <f>AVERAGE(G12,G21,G42,G45,G63)</f>
        <v>0.78636245078341049</v>
      </c>
      <c r="H76" s="74">
        <f t="shared" ref="H76:AF76" si="8">AVERAGE(H12,H21,H42,H45,H63)</f>
        <v>0.87821622637185293</v>
      </c>
      <c r="I76" s="74">
        <f t="shared" si="8"/>
        <v>0.94233414072739896</v>
      </c>
      <c r="J76" s="74">
        <f t="shared" si="8"/>
        <v>0.90346659053111422</v>
      </c>
      <c r="K76" s="74">
        <f t="shared" si="8"/>
        <v>0.9567060997655219</v>
      </c>
      <c r="L76" s="74">
        <f t="shared" si="8"/>
        <v>0.79569411756967678</v>
      </c>
      <c r="M76" s="74">
        <f t="shared" si="8"/>
        <v>1.1182660004991951</v>
      </c>
      <c r="N76" s="74">
        <f t="shared" si="8"/>
        <v>1.1032492499237907</v>
      </c>
      <c r="O76" s="74">
        <f t="shared" si="8"/>
        <v>1.0698316817607325</v>
      </c>
      <c r="P76" s="74">
        <f t="shared" si="8"/>
        <v>0.98418968743890234</v>
      </c>
      <c r="Q76" s="74">
        <f t="shared" si="8"/>
        <v>0.75990568643441869</v>
      </c>
      <c r="R76" s="74">
        <f t="shared" si="8"/>
        <v>0.79374888372769981</v>
      </c>
      <c r="S76" s="74">
        <f t="shared" si="8"/>
        <v>0.91359328646632998</v>
      </c>
      <c r="T76" s="74">
        <f t="shared" si="8"/>
        <v>1.2142751669225522</v>
      </c>
      <c r="U76" s="74">
        <f t="shared" si="8"/>
        <v>0.9708915187431939</v>
      </c>
      <c r="V76" s="74">
        <f t="shared" si="8"/>
        <v>1.0170949846124135</v>
      </c>
      <c r="W76" s="74">
        <f t="shared" si="8"/>
        <v>0.9672956766806251</v>
      </c>
      <c r="X76" s="74">
        <f t="shared" si="8"/>
        <v>0.82499092824715292</v>
      </c>
      <c r="Y76" s="74">
        <f t="shared" si="8"/>
        <v>1.1269970869957016</v>
      </c>
      <c r="Z76" s="74">
        <f t="shared" si="8"/>
        <v>0.83115735473290453</v>
      </c>
      <c r="AA76" s="74">
        <f t="shared" si="8"/>
        <v>0.81216767640978416</v>
      </c>
      <c r="AB76" s="74">
        <f t="shared" si="8"/>
        <v>1.2686200510661951</v>
      </c>
      <c r="AC76" s="74">
        <f t="shared" ref="AC76:AE76" si="9">AVERAGE(AC12,AC21,AC42,AC45,AC63)</f>
        <v>1.2457946194068619</v>
      </c>
      <c r="AD76" s="74">
        <f t="shared" si="9"/>
        <v>1.1025642111712415</v>
      </c>
      <c r="AE76" s="74">
        <f t="shared" si="9"/>
        <v>0.83779047127993544</v>
      </c>
      <c r="AF76" s="74">
        <f t="shared" si="8"/>
        <v>0.73429801409580819</v>
      </c>
      <c r="AK76" s="84"/>
    </row>
    <row r="77" spans="1:38" x14ac:dyDescent="0.2">
      <c r="A77" s="73" t="s">
        <v>66</v>
      </c>
      <c r="B77" s="21"/>
      <c r="G77" s="76">
        <f>STDEV(G12,G21,G42,G45,G63)</f>
        <v>0.65617208878179822</v>
      </c>
      <c r="H77" s="76">
        <f t="shared" ref="H77:AF77" si="10">STDEV(H12,H21,H42,H45,H63)</f>
        <v>0.67723776372979239</v>
      </c>
      <c r="I77" s="76">
        <f t="shared" si="10"/>
        <v>0.81123308014405759</v>
      </c>
      <c r="J77" s="76">
        <f t="shared" si="10"/>
        <v>0.62306350605994398</v>
      </c>
      <c r="K77" s="76">
        <f t="shared" si="10"/>
        <v>0.8149065593514252</v>
      </c>
      <c r="L77" s="76">
        <f t="shared" si="10"/>
        <v>0.58851318458713209</v>
      </c>
      <c r="M77" s="76">
        <f t="shared" si="10"/>
        <v>0.90839925107707009</v>
      </c>
      <c r="N77" s="76">
        <f t="shared" si="10"/>
        <v>0.51521329833641227</v>
      </c>
      <c r="O77" s="76">
        <f t="shared" si="10"/>
        <v>0.82085680508573577</v>
      </c>
      <c r="P77" s="76">
        <f t="shared" si="10"/>
        <v>0.77394225661684157</v>
      </c>
      <c r="Q77" s="76">
        <f t="shared" si="10"/>
        <v>0.58775205606557313</v>
      </c>
      <c r="R77" s="76">
        <f t="shared" si="10"/>
        <v>0.58690858193568163</v>
      </c>
      <c r="S77" s="76">
        <f t="shared" si="10"/>
        <v>0.75342562116540812</v>
      </c>
      <c r="T77" s="76">
        <f t="shared" si="10"/>
        <v>0.96010955703480072</v>
      </c>
      <c r="U77" s="76">
        <f t="shared" si="10"/>
        <v>0.75341508162203619</v>
      </c>
      <c r="V77" s="76">
        <f t="shared" si="10"/>
        <v>0.80721307849653789</v>
      </c>
      <c r="W77" s="76">
        <f t="shared" si="10"/>
        <v>0.72565422208279251</v>
      </c>
      <c r="X77" s="76">
        <f t="shared" si="10"/>
        <v>0.66256439355136021</v>
      </c>
      <c r="Y77" s="76">
        <f t="shared" si="10"/>
        <v>0.77964441557096986</v>
      </c>
      <c r="Z77" s="76">
        <f t="shared" si="10"/>
        <v>0.61888616291879539</v>
      </c>
      <c r="AA77" s="76">
        <f t="shared" si="10"/>
        <v>0.63194916412259594</v>
      </c>
      <c r="AB77" s="76">
        <f t="shared" si="10"/>
        <v>1.0158486269582745</v>
      </c>
      <c r="AC77" s="76">
        <f t="shared" ref="AC77:AE77" si="11">STDEV(AC12,AC21,AC42,AC45,AC63)</f>
        <v>0.88353073656883319</v>
      </c>
      <c r="AD77" s="76">
        <f t="shared" si="11"/>
        <v>0.88946787199411326</v>
      </c>
      <c r="AE77" s="76">
        <f t="shared" si="11"/>
        <v>0.65788905318243418</v>
      </c>
      <c r="AF77" s="76">
        <f t="shared" si="10"/>
        <v>0.55341381540338663</v>
      </c>
      <c r="AK77" s="84"/>
    </row>
    <row r="78" spans="1:38" x14ac:dyDescent="0.2">
      <c r="A78" s="73" t="s">
        <v>73</v>
      </c>
      <c r="B78" s="21"/>
      <c r="G78" s="74">
        <f>AVERAGE(G3,G6,G9,G18,G51,G54,G57,G60)</f>
        <v>2.6814661609038608</v>
      </c>
      <c r="H78" s="74">
        <f t="shared" ref="H78:AF78" si="12">AVERAGE(H3,H6,H9,H18,H51,H54,H57,H60)</f>
        <v>2.2129818100989374</v>
      </c>
      <c r="I78" s="74">
        <f t="shared" si="12"/>
        <v>2.9028965523713595</v>
      </c>
      <c r="J78" s="74">
        <f t="shared" si="12"/>
        <v>2.0249538800754818</v>
      </c>
      <c r="K78" s="74">
        <f t="shared" si="12"/>
        <v>2.8961016028947864</v>
      </c>
      <c r="L78" s="74">
        <f t="shared" si="12"/>
        <v>1.9216918102217249</v>
      </c>
      <c r="M78" s="74">
        <f t="shared" si="12"/>
        <v>3.3216358768011847</v>
      </c>
      <c r="N78" s="74">
        <f t="shared" si="12"/>
        <v>3.0268659890576761</v>
      </c>
      <c r="O78" s="74">
        <f t="shared" si="12"/>
        <v>3.9128904433694709</v>
      </c>
      <c r="P78" s="74">
        <f t="shared" si="12"/>
        <v>3.4397215286295326</v>
      </c>
      <c r="Q78" s="74">
        <f t="shared" si="12"/>
        <v>1.9173214829933085</v>
      </c>
      <c r="R78" s="74">
        <f t="shared" si="12"/>
        <v>2.7420998574452593</v>
      </c>
      <c r="S78" s="74">
        <f t="shared" si="12"/>
        <v>2.6943956892042968</v>
      </c>
      <c r="T78" s="74">
        <f t="shared" si="12"/>
        <v>3.3000275712229068</v>
      </c>
      <c r="U78" s="74">
        <f t="shared" si="12"/>
        <v>4.0815637012583084</v>
      </c>
      <c r="V78" s="74">
        <f t="shared" si="12"/>
        <v>3.3385510787065349</v>
      </c>
      <c r="W78" s="74">
        <f t="shared" si="12"/>
        <v>3.722583009295148</v>
      </c>
      <c r="X78" s="74">
        <f t="shared" si="12"/>
        <v>2.3140374290239514</v>
      </c>
      <c r="Y78" s="74">
        <f t="shared" si="12"/>
        <v>2.9598527423443768</v>
      </c>
      <c r="Z78" s="74">
        <f t="shared" si="12"/>
        <v>2.919444440373808</v>
      </c>
      <c r="AA78" s="74">
        <f t="shared" si="12"/>
        <v>2.1111386596349702</v>
      </c>
      <c r="AB78" s="74">
        <f t="shared" si="12"/>
        <v>4.3397183052835082</v>
      </c>
      <c r="AC78" s="74">
        <f t="shared" ref="AC78:AE78" si="13">AVERAGE(AC3,AC6,AC9,AC18,AC51,AC54,AC57,AC60)</f>
        <v>2.7974876381317904</v>
      </c>
      <c r="AD78" s="74">
        <f t="shared" si="13"/>
        <v>5.1791117792573118</v>
      </c>
      <c r="AE78" s="74">
        <f t="shared" si="13"/>
        <v>2.5881523688657038</v>
      </c>
      <c r="AF78" s="74">
        <f t="shared" si="12"/>
        <v>2.5935653782460975</v>
      </c>
      <c r="AK78" s="84"/>
    </row>
    <row r="79" spans="1:38" x14ac:dyDescent="0.2">
      <c r="A79" s="73" t="s">
        <v>68</v>
      </c>
      <c r="B79" s="21"/>
      <c r="G79" s="76">
        <f>STDEV(G3,G6,G9,G18,G51,G54,G57,G60)</f>
        <v>3.2266510057108451</v>
      </c>
      <c r="H79" s="76">
        <f t="shared" ref="H79:AF79" si="14">STDEV(H3,H6,H9,H18,H51,H54,H57,H60)</f>
        <v>1.9555731042030744</v>
      </c>
      <c r="I79" s="76">
        <f t="shared" si="14"/>
        <v>3.6565212807169947</v>
      </c>
      <c r="J79" s="76">
        <f t="shared" si="14"/>
        <v>1.9001587521218655</v>
      </c>
      <c r="K79" s="76">
        <f t="shared" si="14"/>
        <v>3.3773566110764079</v>
      </c>
      <c r="L79" s="76">
        <f t="shared" si="14"/>
        <v>2.0516406584909794</v>
      </c>
      <c r="M79" s="76">
        <f t="shared" si="14"/>
        <v>4.3798528639826246</v>
      </c>
      <c r="N79" s="76">
        <f t="shared" si="14"/>
        <v>2.7773813237160518</v>
      </c>
      <c r="O79" s="76">
        <f t="shared" si="14"/>
        <v>4.3801415677880371</v>
      </c>
      <c r="P79" s="76">
        <f t="shared" si="14"/>
        <v>3.4699076703377023</v>
      </c>
      <c r="Q79" s="76">
        <f t="shared" si="14"/>
        <v>2.0640709283435061</v>
      </c>
      <c r="R79" s="76">
        <f t="shared" si="14"/>
        <v>2.9645845320313331</v>
      </c>
      <c r="S79" s="76">
        <f t="shared" si="14"/>
        <v>2.9031399213403875</v>
      </c>
      <c r="T79" s="76">
        <f t="shared" si="14"/>
        <v>3.7314320052374854</v>
      </c>
      <c r="U79" s="76">
        <f t="shared" si="14"/>
        <v>5.0143493747345085</v>
      </c>
      <c r="V79" s="76">
        <f t="shared" si="14"/>
        <v>3.848284561459828</v>
      </c>
      <c r="W79" s="76">
        <f t="shared" si="14"/>
        <v>4.1510883407458188</v>
      </c>
      <c r="X79" s="76">
        <f t="shared" si="14"/>
        <v>2.2901352646660751</v>
      </c>
      <c r="Y79" s="76">
        <f t="shared" si="14"/>
        <v>3.1552357942769511</v>
      </c>
      <c r="Z79" s="76">
        <f t="shared" si="14"/>
        <v>3.3175649232327817</v>
      </c>
      <c r="AA79" s="76">
        <f t="shared" si="14"/>
        <v>2.0370420920730057</v>
      </c>
      <c r="AB79" s="76">
        <f t="shared" si="14"/>
        <v>5.268866741417634</v>
      </c>
      <c r="AC79" s="76">
        <f t="shared" ref="AC79:AE79" si="15">STDEV(AC3,AC6,AC9,AC18,AC51,AC54,AC57,AC60)</f>
        <v>2.8451561222027553</v>
      </c>
      <c r="AD79" s="76">
        <f t="shared" si="15"/>
        <v>7.1571637393780421</v>
      </c>
      <c r="AE79" s="76">
        <f t="shared" si="15"/>
        <v>2.6138402023257674</v>
      </c>
      <c r="AF79" s="76">
        <f t="shared" si="14"/>
        <v>2.7355722471091362</v>
      </c>
      <c r="AK79" s="84"/>
    </row>
    <row r="80" spans="1:38" x14ac:dyDescent="0.2">
      <c r="A80" s="73"/>
      <c r="B80" s="21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K80" s="84"/>
    </row>
    <row r="81" spans="1:37" x14ac:dyDescent="0.2">
      <c r="A81" s="73" t="s">
        <v>74</v>
      </c>
      <c r="B81" s="21"/>
      <c r="G81" s="74">
        <f>AVERAGE(G15,G24,G27,G30,G51,G63)</f>
        <v>0.9874582890085154</v>
      </c>
      <c r="H81" s="74">
        <f t="shared" ref="H81:AF81" si="16">AVERAGE(H15,H24,H27,H30,H51,H63)</f>
        <v>1.1776660784106807</v>
      </c>
      <c r="I81" s="74">
        <f t="shared" si="16"/>
        <v>1.0187262053096344</v>
      </c>
      <c r="J81" s="74">
        <f t="shared" si="16"/>
        <v>1.1456221584779112</v>
      </c>
      <c r="K81" s="74">
        <f t="shared" si="16"/>
        <v>0.95988564493342843</v>
      </c>
      <c r="L81" s="74">
        <f t="shared" si="16"/>
        <v>1.0247596131931402</v>
      </c>
      <c r="M81" s="74">
        <f t="shared" si="16"/>
        <v>1.4248787310133559</v>
      </c>
      <c r="N81" s="74">
        <f t="shared" si="16"/>
        <v>1.6293405372820635</v>
      </c>
      <c r="O81" s="74">
        <f t="shared" si="16"/>
        <v>1.6039838058364915</v>
      </c>
      <c r="P81" s="74">
        <f t="shared" si="16"/>
        <v>1.6495400503934408</v>
      </c>
      <c r="Q81" s="74">
        <f t="shared" si="16"/>
        <v>1.1914491854322813</v>
      </c>
      <c r="R81" s="74">
        <f t="shared" si="16"/>
        <v>1.1615068921594862</v>
      </c>
      <c r="S81" s="74">
        <f t="shared" si="16"/>
        <v>1.6171434340097424</v>
      </c>
      <c r="T81" s="74">
        <f t="shared" si="16"/>
        <v>1.7574595550561913</v>
      </c>
      <c r="U81" s="74">
        <f t="shared" si="16"/>
        <v>1.656239466115716</v>
      </c>
      <c r="V81" s="74">
        <f t="shared" si="16"/>
        <v>1.1930619921959573</v>
      </c>
      <c r="W81" s="74">
        <f t="shared" si="16"/>
        <v>1.7716880231753678</v>
      </c>
      <c r="X81" s="74">
        <f t="shared" si="16"/>
        <v>1.2656456978982475</v>
      </c>
      <c r="Y81" s="74">
        <f t="shared" si="16"/>
        <v>1.3862410992881546</v>
      </c>
      <c r="Z81" s="74">
        <f t="shared" si="16"/>
        <v>1.3001073946432558</v>
      </c>
      <c r="AA81" s="74">
        <f t="shared" si="16"/>
        <v>1.1745599095584658</v>
      </c>
      <c r="AB81" s="74">
        <f t="shared" si="16"/>
        <v>1.7801698971115878</v>
      </c>
      <c r="AC81" s="74">
        <f t="shared" ref="AC81:AE81" si="17">AVERAGE(AC15,AC24,AC27,AC30,AC51,AC63)</f>
        <v>1.6785301537282085</v>
      </c>
      <c r="AD81" s="74">
        <f t="shared" si="17"/>
        <v>1.5774757487993181</v>
      </c>
      <c r="AE81" s="74">
        <f t="shared" si="17"/>
        <v>0.99658586210580591</v>
      </c>
      <c r="AF81" s="74">
        <f t="shared" si="16"/>
        <v>1.074054874320699</v>
      </c>
      <c r="AK81" s="84"/>
    </row>
    <row r="82" spans="1:37" x14ac:dyDescent="0.2">
      <c r="A82" s="73" t="s">
        <v>68</v>
      </c>
      <c r="B82" s="21"/>
      <c r="G82" s="76">
        <f>STDEV(G15,G24,G27,G30,G51,G63)</f>
        <v>0.62388834459885689</v>
      </c>
      <c r="H82" s="76">
        <f t="shared" ref="H82:AF82" si="18">STDEV(H15,H24,H27,H30,H51,H63)</f>
        <v>0.93976089963823572</v>
      </c>
      <c r="I82" s="76">
        <f t="shared" si="18"/>
        <v>0.67334844354135426</v>
      </c>
      <c r="J82" s="76">
        <f t="shared" si="18"/>
        <v>0.36475127598153617</v>
      </c>
      <c r="K82" s="76">
        <f t="shared" si="18"/>
        <v>0.42045065827278832</v>
      </c>
      <c r="L82" s="76">
        <f t="shared" si="18"/>
        <v>0.48202049475551578</v>
      </c>
      <c r="M82" s="76">
        <f t="shared" si="18"/>
        <v>0.64780484135728544</v>
      </c>
      <c r="N82" s="76">
        <f t="shared" si="18"/>
        <v>1.1455613742558413</v>
      </c>
      <c r="O82" s="76">
        <f t="shared" si="18"/>
        <v>1.0837398482399239</v>
      </c>
      <c r="P82" s="76">
        <f t="shared" si="18"/>
        <v>1.6230171978736814</v>
      </c>
      <c r="Q82" s="76">
        <f t="shared" si="18"/>
        <v>0.62163404673953615</v>
      </c>
      <c r="R82" s="76">
        <f t="shared" si="18"/>
        <v>0.7406069605354606</v>
      </c>
      <c r="S82" s="76">
        <f t="shared" si="18"/>
        <v>1.1145315203322503</v>
      </c>
      <c r="T82" s="76">
        <f t="shared" si="18"/>
        <v>0.96965074787333805</v>
      </c>
      <c r="U82" s="76">
        <f t="shared" si="18"/>
        <v>1.1799752288279854</v>
      </c>
      <c r="V82" s="76">
        <f t="shared" si="18"/>
        <v>0.69346209516554791</v>
      </c>
      <c r="W82" s="76">
        <f t="shared" si="18"/>
        <v>1.5407884301768484</v>
      </c>
      <c r="X82" s="76">
        <f t="shared" si="18"/>
        <v>0.59697979053031947</v>
      </c>
      <c r="Y82" s="76">
        <f t="shared" si="18"/>
        <v>0.60192850360534966</v>
      </c>
      <c r="Z82" s="76">
        <f t="shared" si="18"/>
        <v>0.74688996421762599</v>
      </c>
      <c r="AA82" s="76">
        <f t="shared" si="18"/>
        <v>0.54850454693680695</v>
      </c>
      <c r="AB82" s="76">
        <f t="shared" si="18"/>
        <v>1.0997478226405288</v>
      </c>
      <c r="AC82" s="76">
        <f t="shared" ref="AC82:AE82" si="19">STDEV(AC15,AC24,AC27,AC30,AC51,AC63)</f>
        <v>0.86441716607866259</v>
      </c>
      <c r="AD82" s="76">
        <f t="shared" si="19"/>
        <v>0.94161904998202239</v>
      </c>
      <c r="AE82" s="76">
        <f t="shared" si="19"/>
        <v>0.39513306589136632</v>
      </c>
      <c r="AF82" s="76">
        <f t="shared" si="18"/>
        <v>0.56896088439590486</v>
      </c>
      <c r="AK82" s="84"/>
    </row>
    <row r="83" spans="1:37" x14ac:dyDescent="0.2">
      <c r="A83" s="73" t="s">
        <v>75</v>
      </c>
      <c r="B83" s="21"/>
      <c r="G83" s="74">
        <f>AVERAGE(G9,G33,G36,G39,G48)</f>
        <v>1.1192467237284078</v>
      </c>
      <c r="H83" s="74">
        <f t="shared" ref="H83:AF83" si="20">AVERAGE(H9,H33,H36,H39,H48)</f>
        <v>1.0667399495472529</v>
      </c>
      <c r="I83" s="74">
        <f t="shared" si="20"/>
        <v>1.1706856557323557</v>
      </c>
      <c r="J83" s="74">
        <f t="shared" si="20"/>
        <v>1.1163906213032526</v>
      </c>
      <c r="K83" s="74">
        <f t="shared" si="20"/>
        <v>0.91065511789182452</v>
      </c>
      <c r="L83" s="74">
        <f t="shared" si="20"/>
        <v>1.0296195267003179</v>
      </c>
      <c r="M83" s="74">
        <f t="shared" si="20"/>
        <v>1.2923761705234855</v>
      </c>
      <c r="N83" s="74">
        <f t="shared" si="20"/>
        <v>1.1323631139819992</v>
      </c>
      <c r="O83" s="74">
        <f t="shared" si="20"/>
        <v>1.1903252121122587</v>
      </c>
      <c r="P83" s="74">
        <f t="shared" si="20"/>
        <v>0.90918022567908285</v>
      </c>
      <c r="Q83" s="74">
        <f t="shared" si="20"/>
        <v>0.86094935842908238</v>
      </c>
      <c r="R83" s="74">
        <f t="shared" si="20"/>
        <v>0.75638715307342463</v>
      </c>
      <c r="S83" s="74">
        <f t="shared" si="20"/>
        <v>0.91304600988776197</v>
      </c>
      <c r="T83" s="74">
        <f t="shared" si="20"/>
        <v>1.2763788688806441</v>
      </c>
      <c r="U83" s="74">
        <f t="shared" si="20"/>
        <v>0.75831863606131444</v>
      </c>
      <c r="V83" s="74">
        <f t="shared" si="20"/>
        <v>0.83911104623308186</v>
      </c>
      <c r="W83" s="74">
        <f t="shared" si="20"/>
        <v>1.009077677640327</v>
      </c>
      <c r="X83" s="74">
        <f t="shared" si="20"/>
        <v>0.93044533274318331</v>
      </c>
      <c r="Y83" s="74">
        <f t="shared" si="20"/>
        <v>1.0704112234438701</v>
      </c>
      <c r="Z83" s="74">
        <f t="shared" si="20"/>
        <v>0.94048299332153251</v>
      </c>
      <c r="AA83" s="74">
        <f t="shared" si="20"/>
        <v>0.76839470409142541</v>
      </c>
      <c r="AB83" s="74">
        <f t="shared" si="20"/>
        <v>0.8958954300213684</v>
      </c>
      <c r="AC83" s="74">
        <f t="shared" ref="AC83:AE83" si="21">AVERAGE(AC9,AC33,AC36,AC39,AC48)</f>
        <v>1.3310652467234065</v>
      </c>
      <c r="AD83" s="74">
        <f t="shared" si="21"/>
        <v>1.035948039755193</v>
      </c>
      <c r="AE83" s="74">
        <f t="shared" si="21"/>
        <v>0.83490355957861462</v>
      </c>
      <c r="AF83" s="74">
        <f t="shared" si="20"/>
        <v>0.57093305691988883</v>
      </c>
      <c r="AK83" s="84"/>
    </row>
    <row r="84" spans="1:37" x14ac:dyDescent="0.2">
      <c r="A84" s="73" t="s">
        <v>68</v>
      </c>
      <c r="B84" s="21"/>
      <c r="G84" s="76">
        <f>STDEV(G9,G33,G36,G39,G48)</f>
        <v>0.56405841727652017</v>
      </c>
      <c r="H84" s="76">
        <f t="shared" ref="H84:AF84" si="22">STDEV(H9,H33,H36,H39,H48)</f>
        <v>0.53925962984770015</v>
      </c>
      <c r="I84" s="76">
        <f t="shared" si="22"/>
        <v>0.88266916128354767</v>
      </c>
      <c r="J84" s="76">
        <f t="shared" si="22"/>
        <v>0.44058762943636437</v>
      </c>
      <c r="K84" s="76">
        <f t="shared" si="22"/>
        <v>0.33725483979460147</v>
      </c>
      <c r="L84" s="76">
        <f t="shared" si="22"/>
        <v>0.58757215304819976</v>
      </c>
      <c r="M84" s="76">
        <f t="shared" si="22"/>
        <v>0.62283905664687511</v>
      </c>
      <c r="N84" s="76">
        <f t="shared" si="22"/>
        <v>0.47105089584256615</v>
      </c>
      <c r="O84" s="76">
        <f t="shared" si="22"/>
        <v>0.56725490180351279</v>
      </c>
      <c r="P84" s="76">
        <f t="shared" si="22"/>
        <v>0.32825598009841872</v>
      </c>
      <c r="Q84" s="76">
        <f t="shared" si="22"/>
        <v>0.34348747767575288</v>
      </c>
      <c r="R84" s="76">
        <f t="shared" si="22"/>
        <v>0.29088809200142873</v>
      </c>
      <c r="S84" s="76">
        <f t="shared" si="22"/>
        <v>0.39164473743620221</v>
      </c>
      <c r="T84" s="76">
        <f t="shared" si="22"/>
        <v>0.65975943534516102</v>
      </c>
      <c r="U84" s="76">
        <f t="shared" si="22"/>
        <v>0.35702398315733341</v>
      </c>
      <c r="V84" s="76">
        <f t="shared" si="22"/>
        <v>0.33579099260171003</v>
      </c>
      <c r="W84" s="76">
        <f t="shared" si="22"/>
        <v>0.69515058714275979</v>
      </c>
      <c r="X84" s="76">
        <f t="shared" si="22"/>
        <v>0.42027764700911213</v>
      </c>
      <c r="Y84" s="76">
        <f t="shared" si="22"/>
        <v>0.46814864498503428</v>
      </c>
      <c r="Z84" s="76">
        <f t="shared" si="22"/>
        <v>0.40916684053104485</v>
      </c>
      <c r="AA84" s="76">
        <f t="shared" si="22"/>
        <v>0.31268554625208517</v>
      </c>
      <c r="AB84" s="76">
        <f t="shared" si="22"/>
        <v>0.48511389605706801</v>
      </c>
      <c r="AC84" s="76">
        <f t="shared" ref="AC84:AE84" si="23">STDEV(AC9,AC33,AC36,AC39,AC48)</f>
        <v>0.6059451329679495</v>
      </c>
      <c r="AD84" s="76">
        <f t="shared" si="23"/>
        <v>0.47968407500347393</v>
      </c>
      <c r="AE84" s="76">
        <f t="shared" si="23"/>
        <v>0.44567690978513608</v>
      </c>
      <c r="AF84" s="76">
        <f t="shared" si="22"/>
        <v>0.22410547437752823</v>
      </c>
      <c r="AK84" s="84"/>
    </row>
    <row r="85" spans="1:37" x14ac:dyDescent="0.2">
      <c r="A85" s="73" t="s">
        <v>76</v>
      </c>
      <c r="B85" s="21"/>
      <c r="G85" s="74">
        <f>AVERAGE(G3,G6,G12,G18,G21,G42,G45,G54,G57,G60)</f>
        <v>2.2029383481785723</v>
      </c>
      <c r="H85" s="74">
        <f t="shared" ref="H85:AF85" si="24">AVERAGE(H3,H6,H12,H18,H21,H42,H45,H54,H57,H60)</f>
        <v>1.8206519535510128</v>
      </c>
      <c r="I85" s="74">
        <f t="shared" si="24"/>
        <v>2.5902977213761349</v>
      </c>
      <c r="J85" s="74">
        <f t="shared" si="24"/>
        <v>1.8038011590402381</v>
      </c>
      <c r="K85" s="74">
        <f t="shared" si="24"/>
        <v>2.59683835511678</v>
      </c>
      <c r="L85" s="74">
        <f t="shared" si="24"/>
        <v>1.6940048876007812</v>
      </c>
      <c r="M85" s="74">
        <f t="shared" si="24"/>
        <v>2.8790978943458727</v>
      </c>
      <c r="N85" s="74">
        <f t="shared" si="24"/>
        <v>2.615205141394306</v>
      </c>
      <c r="O85" s="74">
        <f t="shared" si="24"/>
        <v>3.1693143243378143</v>
      </c>
      <c r="P85" s="74">
        <f t="shared" si="24"/>
        <v>2.629854781215081</v>
      </c>
      <c r="Q85" s="74">
        <f t="shared" si="24"/>
        <v>1.6076150973589702</v>
      </c>
      <c r="R85" s="74">
        <f t="shared" si="24"/>
        <v>2.2489464157137307</v>
      </c>
      <c r="S85" s="74">
        <f t="shared" si="24"/>
        <v>2.154718592979743</v>
      </c>
      <c r="T85" s="74">
        <f t="shared" si="24"/>
        <v>2.7557044236520296</v>
      </c>
      <c r="U85" s="74">
        <f t="shared" si="24"/>
        <v>3.2272235286860509</v>
      </c>
      <c r="V85" s="74">
        <f t="shared" si="24"/>
        <v>2.820517744654143</v>
      </c>
      <c r="W85" s="74">
        <f t="shared" si="24"/>
        <v>2.8049980410902453</v>
      </c>
      <c r="X85" s="74">
        <f t="shared" si="24"/>
        <v>1.8628496434170572</v>
      </c>
      <c r="Y85" s="74">
        <f t="shared" si="24"/>
        <v>2.5393371612739735</v>
      </c>
      <c r="Z85" s="74">
        <f t="shared" si="24"/>
        <v>2.3681491647480994</v>
      </c>
      <c r="AA85" s="74">
        <f t="shared" si="24"/>
        <v>1.7571975497764079</v>
      </c>
      <c r="AB85" s="74">
        <f t="shared" si="24"/>
        <v>3.5186636794380037</v>
      </c>
      <c r="AC85" s="74">
        <f t="shared" ref="AC85:AE85" si="25">AVERAGE(AC3,AC6,AC12,AC18,AC21,AC42,AC45,AC54,AC57,AC60)</f>
        <v>2.3629911157313637</v>
      </c>
      <c r="AD85" s="74">
        <f t="shared" si="25"/>
        <v>4.204718612865598</v>
      </c>
      <c r="AE85" s="74">
        <f t="shared" si="25"/>
        <v>2.2201949670252858</v>
      </c>
      <c r="AF85" s="74">
        <f t="shared" si="24"/>
        <v>2.1117841978690892</v>
      </c>
      <c r="AK85" s="84"/>
    </row>
    <row r="86" spans="1:37" x14ac:dyDescent="0.2">
      <c r="A86" s="73" t="s">
        <v>68</v>
      </c>
      <c r="B86" s="21"/>
      <c r="G86" s="76">
        <f>STDEV(G3,G6,G12,G18,G21,G42,G45,G54,G57,G60)</f>
        <v>3.0106127143821491</v>
      </c>
      <c r="H86" s="76">
        <f t="shared" ref="H86:AF86" si="26">STDEV(H3,H6,H12,H18,H21,H42,H45,H54,H57,H60)</f>
        <v>1.8233013033241208</v>
      </c>
      <c r="I86" s="76">
        <f t="shared" si="26"/>
        <v>3.3247819965690186</v>
      </c>
      <c r="J86" s="76">
        <f t="shared" si="26"/>
        <v>1.7743104717113476</v>
      </c>
      <c r="K86" s="76">
        <f t="shared" si="26"/>
        <v>3.0774579361916707</v>
      </c>
      <c r="L86" s="76">
        <f t="shared" si="26"/>
        <v>1.9002461237358794</v>
      </c>
      <c r="M86" s="76">
        <f t="shared" si="26"/>
        <v>4.0029419488461135</v>
      </c>
      <c r="N86" s="76">
        <f t="shared" si="26"/>
        <v>2.6617522070609572</v>
      </c>
      <c r="O86" s="76">
        <f t="shared" si="26"/>
        <v>4.0967820003010873</v>
      </c>
      <c r="P86" s="76">
        <f t="shared" si="26"/>
        <v>3.2075933526291451</v>
      </c>
      <c r="Q86" s="76">
        <f t="shared" si="26"/>
        <v>1.9108585693595284</v>
      </c>
      <c r="R86" s="76">
        <f t="shared" si="26"/>
        <v>2.7810199288013298</v>
      </c>
      <c r="S86" s="76">
        <f t="shared" si="26"/>
        <v>2.6828587197988223</v>
      </c>
      <c r="T86" s="76">
        <f t="shared" si="26"/>
        <v>3.4499598674462475</v>
      </c>
      <c r="U86" s="76">
        <f t="shared" si="26"/>
        <v>4.6614053610547472</v>
      </c>
      <c r="V86" s="76">
        <f t="shared" si="26"/>
        <v>3.5712992041395952</v>
      </c>
      <c r="W86" s="76">
        <f t="shared" si="26"/>
        <v>3.8699542453694384</v>
      </c>
      <c r="X86" s="76">
        <f t="shared" si="26"/>
        <v>2.1781389648583698</v>
      </c>
      <c r="Y86" s="76">
        <f t="shared" si="26"/>
        <v>2.935680814953372</v>
      </c>
      <c r="Z86" s="76">
        <f t="shared" si="26"/>
        <v>3.1030934371252799</v>
      </c>
      <c r="AA86" s="76">
        <f t="shared" si="26"/>
        <v>1.9387455421787145</v>
      </c>
      <c r="AB86" s="76">
        <f t="shared" si="26"/>
        <v>4.9040890958301615</v>
      </c>
      <c r="AC86" s="76">
        <f t="shared" ref="AC86:AE86" si="27">STDEV(AC3,AC6,AC12,AC18,AC21,AC42,AC45,AC54,AC57,AC60)</f>
        <v>2.6295915144332178</v>
      </c>
      <c r="AD86" s="76">
        <f t="shared" si="27"/>
        <v>6.6141522990857586</v>
      </c>
      <c r="AE86" s="76">
        <f t="shared" si="27"/>
        <v>2.4505201795033456</v>
      </c>
      <c r="AF86" s="76">
        <f t="shared" si="26"/>
        <v>2.5859968984128354</v>
      </c>
      <c r="AK86" s="84"/>
    </row>
    <row r="87" spans="1:37" x14ac:dyDescent="0.2">
      <c r="A87" s="31"/>
      <c r="B87" s="21"/>
      <c r="C87" s="22"/>
      <c r="D87" s="22"/>
      <c r="E87" s="48"/>
      <c r="F87" s="23"/>
      <c r="G87" s="4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K87" s="84"/>
    </row>
    <row r="88" spans="1:37" x14ac:dyDescent="0.2">
      <c r="A88" s="31"/>
      <c r="B88" s="21"/>
      <c r="C88" s="22"/>
      <c r="D88" s="22"/>
      <c r="E88" s="48"/>
      <c r="F88" s="23"/>
      <c r="G88" s="49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K88" s="84"/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88"/>
  <sheetViews>
    <sheetView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A89" sqref="A89:AN173"/>
    </sheetView>
  </sheetViews>
  <sheetFormatPr defaultColWidth="9.125" defaultRowHeight="11.4" x14ac:dyDescent="0.2"/>
  <cols>
    <col min="1" max="1" width="15" style="16" customWidth="1"/>
    <col min="2" max="2" width="1.875" style="15" customWidth="1"/>
    <col min="3" max="4" width="2.625" style="50" customWidth="1"/>
    <col min="5" max="6" width="5.75" style="56" customWidth="1"/>
    <col min="7" max="7" width="5.75" style="14" customWidth="1"/>
    <col min="8" max="31" width="5.75" style="15" customWidth="1"/>
    <col min="32" max="32" width="3.125" style="15" customWidth="1"/>
    <col min="33" max="33" width="3" style="15" customWidth="1"/>
    <col min="34" max="35" width="7.625" style="15" customWidth="1"/>
    <col min="36" max="37" width="9.25" style="91" customWidth="1"/>
    <col min="38" max="38" width="7.375" style="14" customWidth="1"/>
    <col min="39" max="39" width="3.75" style="15" customWidth="1"/>
    <col min="40" max="16384" width="9.125" style="15"/>
  </cols>
  <sheetData>
    <row r="1" spans="1:38" ht="12" x14ac:dyDescent="0.25">
      <c r="A1" s="10" t="s">
        <v>59</v>
      </c>
      <c r="B1" s="11"/>
      <c r="C1" s="12"/>
      <c r="D1" s="12"/>
      <c r="E1" s="154"/>
      <c r="F1" s="13"/>
      <c r="G1" s="154" t="s">
        <v>89</v>
      </c>
    </row>
    <row r="2" spans="1:38" s="106" customFormat="1" ht="17.399999999999999" x14ac:dyDescent="0.25">
      <c r="A2" s="101" t="s">
        <v>21</v>
      </c>
      <c r="B2" s="102"/>
      <c r="C2" s="103" t="s">
        <v>42</v>
      </c>
      <c r="D2" s="103" t="s">
        <v>49</v>
      </c>
      <c r="E2" s="104">
        <v>1994</v>
      </c>
      <c r="F2" s="104">
        <v>1995</v>
      </c>
      <c r="G2" s="105">
        <v>1996</v>
      </c>
      <c r="H2" s="105">
        <v>1997</v>
      </c>
      <c r="I2" s="105">
        <v>1998</v>
      </c>
      <c r="J2" s="105">
        <v>1999</v>
      </c>
      <c r="K2" s="105">
        <v>2000</v>
      </c>
      <c r="L2" s="105">
        <v>2001</v>
      </c>
      <c r="M2" s="105">
        <v>2002</v>
      </c>
      <c r="N2" s="105">
        <v>2003</v>
      </c>
      <c r="O2" s="105">
        <v>2004</v>
      </c>
      <c r="P2" s="105">
        <v>2005</v>
      </c>
      <c r="Q2" s="105">
        <v>2006</v>
      </c>
      <c r="R2" s="105">
        <v>2007</v>
      </c>
      <c r="S2" s="105">
        <v>2008</v>
      </c>
      <c r="T2" s="105">
        <v>2009</v>
      </c>
      <c r="U2" s="105">
        <v>2010</v>
      </c>
      <c r="V2" s="105">
        <v>2011</v>
      </c>
      <c r="W2" s="105">
        <v>2012</v>
      </c>
      <c r="X2" s="105">
        <v>2013</v>
      </c>
      <c r="Y2" s="105">
        <v>2014</v>
      </c>
      <c r="Z2" s="105">
        <v>2015</v>
      </c>
      <c r="AA2" s="105">
        <v>2016</v>
      </c>
      <c r="AB2" s="105">
        <v>2017</v>
      </c>
      <c r="AC2" s="105">
        <v>2018</v>
      </c>
      <c r="AD2" s="105">
        <v>2019</v>
      </c>
      <c r="AE2" s="105">
        <v>2020</v>
      </c>
      <c r="AF2" s="105"/>
      <c r="AG2" s="105"/>
      <c r="AH2" s="105" t="s">
        <v>82</v>
      </c>
      <c r="AI2" s="107" t="s">
        <v>83</v>
      </c>
      <c r="AJ2" s="108" t="s">
        <v>55</v>
      </c>
      <c r="AK2" s="108" t="s">
        <v>70</v>
      </c>
      <c r="AL2" s="109" t="s">
        <v>41</v>
      </c>
    </row>
    <row r="3" spans="1:38" s="26" customFormat="1" x14ac:dyDescent="0.2">
      <c r="A3" s="20" t="s">
        <v>48</v>
      </c>
      <c r="B3" s="21" t="s">
        <v>54</v>
      </c>
      <c r="C3" s="22" t="s">
        <v>45</v>
      </c>
      <c r="D3" s="22" t="s">
        <v>47</v>
      </c>
      <c r="E3" s="23"/>
      <c r="F3" s="23"/>
      <c r="G3" s="24">
        <v>0.29604659999999999</v>
      </c>
      <c r="H3" s="24"/>
      <c r="I3" s="24"/>
      <c r="J3" s="24">
        <v>0.39969729999999998</v>
      </c>
      <c r="K3" s="24">
        <v>0.54615780000000003</v>
      </c>
      <c r="L3" s="24">
        <v>0.25087179999999998</v>
      </c>
      <c r="M3" s="24">
        <v>0.3759363</v>
      </c>
      <c r="N3" s="24">
        <v>0.44361139999999999</v>
      </c>
      <c r="O3" s="24"/>
      <c r="P3" s="24">
        <v>0.20174539999999999</v>
      </c>
      <c r="Q3" s="24"/>
      <c r="R3" s="24">
        <v>0.56847599999999998</v>
      </c>
      <c r="S3" s="24"/>
      <c r="T3" s="24">
        <v>0.40939110000000001</v>
      </c>
      <c r="U3" s="24"/>
      <c r="V3" s="24">
        <v>0.35577880000000001</v>
      </c>
      <c r="W3" s="24"/>
      <c r="X3" s="24">
        <v>0.54521350000000002</v>
      </c>
      <c r="Y3" s="24">
        <v>0.48669400000000002</v>
      </c>
      <c r="Z3" s="24">
        <v>0.70150939999999995</v>
      </c>
      <c r="AA3" s="24">
        <v>0.82762570000000002</v>
      </c>
      <c r="AB3" s="24">
        <v>0.60758690000000004</v>
      </c>
      <c r="AC3" s="35">
        <v>0.76760249999999997</v>
      </c>
      <c r="AD3" s="24">
        <v>0.67978369999999999</v>
      </c>
      <c r="AE3" s="24">
        <v>0.33349590000000001</v>
      </c>
      <c r="AF3" s="24"/>
      <c r="AG3" s="25"/>
      <c r="AH3" s="25">
        <f>AVERAGE(G3:AE3)</f>
        <v>0.48873467222222228</v>
      </c>
      <c r="AI3" s="25">
        <f>STDEV(G3:AE3)</f>
        <v>0.17957342258430684</v>
      </c>
      <c r="AJ3" s="92">
        <v>0.48599999999999999</v>
      </c>
      <c r="AK3" s="92">
        <v>0.23</v>
      </c>
      <c r="AL3" s="86" t="s">
        <v>0</v>
      </c>
    </row>
    <row r="4" spans="1:38" x14ac:dyDescent="0.2">
      <c r="A4" s="27" t="s">
        <v>52</v>
      </c>
      <c r="B4" s="28"/>
      <c r="C4" s="29"/>
      <c r="D4" s="29"/>
      <c r="E4" s="23"/>
      <c r="F4" s="23"/>
      <c r="G4" s="24">
        <v>7.6834100000000002E-2</v>
      </c>
      <c r="H4" s="24"/>
      <c r="I4" s="24"/>
      <c r="J4" s="24">
        <v>0.1084963</v>
      </c>
      <c r="K4" s="24">
        <v>7.8802499999999998E-2</v>
      </c>
      <c r="L4" s="24">
        <v>4.8266099999999999E-2</v>
      </c>
      <c r="M4" s="24">
        <v>5.9417400000000002E-2</v>
      </c>
      <c r="N4" s="24">
        <v>9.2590800000000001E-2</v>
      </c>
      <c r="O4" s="24"/>
      <c r="P4" s="24">
        <v>4.0641700000000003E-2</v>
      </c>
      <c r="Q4" s="24"/>
      <c r="R4" s="24">
        <v>0.25418590000000002</v>
      </c>
      <c r="S4" s="24"/>
      <c r="T4" s="24">
        <v>0.20471520000000001</v>
      </c>
      <c r="U4" s="24"/>
      <c r="V4" s="24">
        <v>0.18741060000000001</v>
      </c>
      <c r="W4" s="24"/>
      <c r="X4" s="24">
        <v>0.29493960000000002</v>
      </c>
      <c r="Y4" s="24">
        <v>0.27126980000000001</v>
      </c>
      <c r="Z4" s="24">
        <v>0.42238100000000001</v>
      </c>
      <c r="AA4" s="24">
        <v>0.37774950000000002</v>
      </c>
      <c r="AB4" s="24">
        <v>0.34242230000000001</v>
      </c>
      <c r="AC4" s="35">
        <v>0.34588960000000002</v>
      </c>
      <c r="AD4" s="24">
        <v>0.29416500000000001</v>
      </c>
      <c r="AE4" s="24">
        <v>0.14135919999999999</v>
      </c>
      <c r="AF4" s="24"/>
      <c r="AG4" s="30"/>
      <c r="AJ4" s="93"/>
      <c r="AK4" s="93"/>
      <c r="AL4" s="83"/>
    </row>
    <row r="5" spans="1:38" x14ac:dyDescent="0.2">
      <c r="A5" s="27" t="s">
        <v>53</v>
      </c>
      <c r="B5" s="28"/>
      <c r="C5" s="29"/>
      <c r="D5" s="29"/>
      <c r="E5" s="23"/>
      <c r="F5" s="23"/>
      <c r="G5" s="24">
        <v>0.67999960000000004</v>
      </c>
      <c r="H5" s="24"/>
      <c r="I5" s="24"/>
      <c r="J5" s="24">
        <v>0.78461080000000005</v>
      </c>
      <c r="K5" s="24">
        <v>0.94422539999999999</v>
      </c>
      <c r="L5" s="24">
        <v>0.68860779999999999</v>
      </c>
      <c r="M5" s="24">
        <v>0.85173149999999997</v>
      </c>
      <c r="N5" s="24">
        <v>0.86168639999999996</v>
      </c>
      <c r="O5" s="24"/>
      <c r="P5" s="24">
        <v>0.60123839999999995</v>
      </c>
      <c r="Q5" s="24"/>
      <c r="R5" s="24">
        <v>0.83585189999999998</v>
      </c>
      <c r="S5" s="24"/>
      <c r="T5" s="24">
        <v>0.6511538</v>
      </c>
      <c r="U5" s="24"/>
      <c r="V5" s="24">
        <v>0.56941339999999996</v>
      </c>
      <c r="W5" s="24"/>
      <c r="X5" s="24">
        <v>0.77455490000000005</v>
      </c>
      <c r="Y5" s="24">
        <v>0.70717779999999997</v>
      </c>
      <c r="Z5" s="24">
        <v>0.88308750000000003</v>
      </c>
      <c r="AA5" s="24">
        <v>0.97434180000000004</v>
      </c>
      <c r="AB5" s="24">
        <v>0.82154919999999998</v>
      </c>
      <c r="AC5" s="35">
        <v>0.95377040000000002</v>
      </c>
      <c r="AD5" s="24">
        <v>0.91535120000000003</v>
      </c>
      <c r="AE5" s="24">
        <v>0.60329540000000004</v>
      </c>
      <c r="AF5" s="24"/>
      <c r="AG5" s="30"/>
      <c r="AJ5" s="93"/>
      <c r="AK5" s="93"/>
      <c r="AL5" s="83"/>
    </row>
    <row r="6" spans="1:38" s="100" customFormat="1" x14ac:dyDescent="0.2">
      <c r="A6" s="112" t="s">
        <v>22</v>
      </c>
      <c r="B6" s="113" t="s">
        <v>54</v>
      </c>
      <c r="C6" s="114" t="s">
        <v>45</v>
      </c>
      <c r="D6" s="114" t="s">
        <v>47</v>
      </c>
      <c r="E6" s="115">
        <v>0.12709500000000001</v>
      </c>
      <c r="F6" s="115">
        <v>6.9842100000000004E-2</v>
      </c>
      <c r="G6" s="116">
        <v>0.20468929999999999</v>
      </c>
      <c r="H6" s="116">
        <v>0.42056450000000001</v>
      </c>
      <c r="I6" s="116">
        <v>0.39404820000000002</v>
      </c>
      <c r="J6" s="116">
        <v>0.26228390000000001</v>
      </c>
      <c r="K6" s="116">
        <v>0.34765780000000002</v>
      </c>
      <c r="L6" s="116">
        <v>0.37094719999999998</v>
      </c>
      <c r="M6" s="116">
        <v>0.3216929</v>
      </c>
      <c r="N6" s="116">
        <v>0.45373340000000001</v>
      </c>
      <c r="O6" s="116">
        <v>0.24586179999999999</v>
      </c>
      <c r="P6" s="116">
        <v>0.22050929999999999</v>
      </c>
      <c r="Q6" s="116">
        <v>0.40564109999999998</v>
      </c>
      <c r="R6" s="116">
        <v>0.3406767</v>
      </c>
      <c r="S6" s="116">
        <v>0.24737020000000001</v>
      </c>
      <c r="T6" s="116">
        <v>0.22598180000000001</v>
      </c>
      <c r="U6" s="116">
        <v>0.23916129999999999</v>
      </c>
      <c r="V6" s="116">
        <v>0.29441299999999998</v>
      </c>
      <c r="W6" s="116">
        <v>0.36030659999999998</v>
      </c>
      <c r="X6" s="116">
        <v>0.35326730000000001</v>
      </c>
      <c r="Y6" s="116">
        <v>0.46030539999999998</v>
      </c>
      <c r="Z6" s="116">
        <v>0.24715760000000001</v>
      </c>
      <c r="AA6" s="116">
        <v>0.2757444</v>
      </c>
      <c r="AB6" s="116">
        <v>0.3521302</v>
      </c>
      <c r="AC6" s="118">
        <v>0.3981439</v>
      </c>
      <c r="AD6" s="116">
        <v>0.35046509999999997</v>
      </c>
      <c r="AE6" s="116">
        <v>0.24917919999999999</v>
      </c>
      <c r="AF6" s="116"/>
      <c r="AG6" s="116"/>
      <c r="AH6" s="117">
        <f>AVERAGE(G6:AE6)</f>
        <v>0.32167728400000001</v>
      </c>
      <c r="AI6" s="117">
        <f>STDEV(G6:AE6)</f>
        <v>7.6547023705544698E-2</v>
      </c>
      <c r="AJ6" s="142">
        <v>0.48499999999999999</v>
      </c>
      <c r="AK6" s="142">
        <v>0.63600000000000001</v>
      </c>
      <c r="AL6" s="119" t="s">
        <v>1</v>
      </c>
    </row>
    <row r="7" spans="1:38" s="124" customFormat="1" x14ac:dyDescent="0.2">
      <c r="A7" s="121"/>
      <c r="B7" s="122"/>
      <c r="C7" s="123"/>
      <c r="D7" s="123"/>
      <c r="E7" s="115">
        <v>1.5673699999999999E-2</v>
      </c>
      <c r="F7" s="115">
        <v>1.6900999999999999E-2</v>
      </c>
      <c r="G7" s="116">
        <v>8.9300900000000002E-2</v>
      </c>
      <c r="H7" s="116">
        <v>0.27450649999999999</v>
      </c>
      <c r="I7" s="116">
        <v>0.2674822</v>
      </c>
      <c r="J7" s="116">
        <v>0.17429700000000001</v>
      </c>
      <c r="K7" s="116">
        <v>0.24965680000000001</v>
      </c>
      <c r="L7" s="116">
        <v>0.27072400000000002</v>
      </c>
      <c r="M7" s="116">
        <v>0.2317313</v>
      </c>
      <c r="N7" s="116">
        <v>0.34126820000000002</v>
      </c>
      <c r="O7" s="116">
        <v>0.17384630000000001</v>
      </c>
      <c r="P7" s="116">
        <v>0.1455572</v>
      </c>
      <c r="Q7" s="116">
        <v>0.2998556</v>
      </c>
      <c r="R7" s="116">
        <v>0.24927540000000001</v>
      </c>
      <c r="S7" s="116">
        <v>0.1715836</v>
      </c>
      <c r="T7" s="116">
        <v>0.15008879999999999</v>
      </c>
      <c r="U7" s="116">
        <v>0.1491258</v>
      </c>
      <c r="V7" s="116">
        <v>0.1921542</v>
      </c>
      <c r="W7" s="116">
        <v>0.24985209999999999</v>
      </c>
      <c r="X7" s="116">
        <v>0.25591730000000001</v>
      </c>
      <c r="Y7" s="116">
        <v>0.35180090000000003</v>
      </c>
      <c r="Z7" s="116">
        <v>0.17794389999999999</v>
      </c>
      <c r="AA7" s="116">
        <v>0.2021587</v>
      </c>
      <c r="AB7" s="116">
        <v>0.25799519999999998</v>
      </c>
      <c r="AC7" s="118">
        <v>0.30454340000000002</v>
      </c>
      <c r="AD7" s="116">
        <v>0.25936619999999999</v>
      </c>
      <c r="AE7" s="116">
        <v>0.1728816</v>
      </c>
      <c r="AF7" s="116"/>
      <c r="AG7" s="125"/>
      <c r="AJ7" s="143"/>
      <c r="AK7" s="143"/>
      <c r="AL7" s="126"/>
    </row>
    <row r="8" spans="1:38" s="124" customFormat="1" x14ac:dyDescent="0.2">
      <c r="A8" s="121"/>
      <c r="B8" s="122"/>
      <c r="C8" s="123"/>
      <c r="D8" s="123"/>
      <c r="E8" s="115">
        <v>0.57106310000000005</v>
      </c>
      <c r="F8" s="115">
        <v>0.2469585</v>
      </c>
      <c r="G8" s="116">
        <v>0.40316879999999999</v>
      </c>
      <c r="H8" s="116">
        <v>0.58199400000000001</v>
      </c>
      <c r="I8" s="116">
        <v>0.53662940000000003</v>
      </c>
      <c r="J8" s="116">
        <v>0.37453999999999998</v>
      </c>
      <c r="K8" s="116">
        <v>0.46051789999999998</v>
      </c>
      <c r="L8" s="116">
        <v>0.48366619999999999</v>
      </c>
      <c r="M8" s="116">
        <v>0.42716080000000001</v>
      </c>
      <c r="N8" s="116">
        <v>0.57112759999999996</v>
      </c>
      <c r="O8" s="116">
        <v>0.33559129999999998</v>
      </c>
      <c r="P8" s="116">
        <v>0.3196195</v>
      </c>
      <c r="Q8" s="116">
        <v>0.52097680000000002</v>
      </c>
      <c r="R8" s="116">
        <v>0.44569510000000001</v>
      </c>
      <c r="S8" s="116">
        <v>0.34278019999999998</v>
      </c>
      <c r="T8" s="116">
        <v>0.32555079999999997</v>
      </c>
      <c r="U8" s="116">
        <v>0.3605236</v>
      </c>
      <c r="V8" s="116">
        <v>0.42262169999999999</v>
      </c>
      <c r="W8" s="116">
        <v>0.48783579999999999</v>
      </c>
      <c r="X8" s="116">
        <v>0.46453</v>
      </c>
      <c r="Y8" s="116">
        <v>0.57270750000000004</v>
      </c>
      <c r="Z8" s="116">
        <v>0.3324068</v>
      </c>
      <c r="AA8" s="116">
        <v>0.36389840000000001</v>
      </c>
      <c r="AB8" s="116">
        <v>0.45934930000000002</v>
      </c>
      <c r="AC8" s="118">
        <v>0.49983620000000001</v>
      </c>
      <c r="AD8" s="116">
        <v>0.45394950000000001</v>
      </c>
      <c r="AE8" s="116">
        <v>0.34509990000000001</v>
      </c>
      <c r="AF8" s="116"/>
      <c r="AG8" s="125"/>
      <c r="AJ8" s="143"/>
      <c r="AK8" s="143"/>
      <c r="AL8" s="126"/>
    </row>
    <row r="9" spans="1:38" x14ac:dyDescent="0.2">
      <c r="A9" s="34" t="s">
        <v>23</v>
      </c>
      <c r="B9" s="21" t="s">
        <v>54</v>
      </c>
      <c r="C9" s="22" t="s">
        <v>45</v>
      </c>
      <c r="D9" s="22" t="s">
        <v>45</v>
      </c>
      <c r="E9" s="23"/>
      <c r="F9" s="23">
        <v>0.53279310000000002</v>
      </c>
      <c r="G9" s="24">
        <v>0.22589619999999999</v>
      </c>
      <c r="H9" s="24">
        <v>0.42547249999999998</v>
      </c>
      <c r="I9" s="24">
        <v>0.49295840000000002</v>
      </c>
      <c r="J9" s="24">
        <v>0.40975519999999999</v>
      </c>
      <c r="K9" s="24">
        <v>0.44393139999999998</v>
      </c>
      <c r="L9" s="24">
        <v>0.39376440000000001</v>
      </c>
      <c r="M9" s="24">
        <v>0.46941529999999998</v>
      </c>
      <c r="N9" s="24">
        <v>0.61602509999999999</v>
      </c>
      <c r="O9" s="24">
        <v>0.32907629999999999</v>
      </c>
      <c r="P9" s="24">
        <v>0.41880610000000001</v>
      </c>
      <c r="Q9" s="24">
        <v>0.47057959999999999</v>
      </c>
      <c r="R9" s="24">
        <v>0.4603624</v>
      </c>
      <c r="S9" s="24">
        <v>0.40510350000000001</v>
      </c>
      <c r="T9" s="24">
        <v>0.40463769999999999</v>
      </c>
      <c r="U9" s="24">
        <v>0.35650399999999999</v>
      </c>
      <c r="V9" s="24">
        <v>0.442687</v>
      </c>
      <c r="W9" s="24">
        <v>0.44274279999999999</v>
      </c>
      <c r="X9" s="24">
        <v>0.48534870000000002</v>
      </c>
      <c r="Y9" s="24">
        <v>0.4476424</v>
      </c>
      <c r="Z9" s="24">
        <v>0.50527180000000005</v>
      </c>
      <c r="AA9" s="24">
        <v>0.56175920000000001</v>
      </c>
      <c r="AB9" s="24">
        <v>0.41572609999999999</v>
      </c>
      <c r="AC9" s="35">
        <v>0.43147960000000002</v>
      </c>
      <c r="AD9" s="24">
        <v>0.52701109999999995</v>
      </c>
      <c r="AE9" s="24">
        <v>0.37791000000000002</v>
      </c>
      <c r="AF9" s="24"/>
      <c r="AG9" s="35"/>
      <c r="AH9" s="25">
        <f>AVERAGE(G9:AE9)</f>
        <v>0.43839467200000004</v>
      </c>
      <c r="AI9" s="25">
        <f>STDEV(G9:AE9)</f>
        <v>7.6527716178826879E-2</v>
      </c>
      <c r="AJ9" s="91">
        <v>0.55300000000000005</v>
      </c>
      <c r="AK9" s="91">
        <v>0.48399999999999999</v>
      </c>
      <c r="AL9" s="84" t="s">
        <v>2</v>
      </c>
    </row>
    <row r="10" spans="1:38" s="37" customFormat="1" x14ac:dyDescent="0.2">
      <c r="A10" s="36"/>
      <c r="B10" s="28"/>
      <c r="C10" s="29"/>
      <c r="D10" s="29"/>
      <c r="E10" s="23"/>
      <c r="F10" s="23">
        <v>0.25026199999999998</v>
      </c>
      <c r="G10" s="24">
        <v>0.1016825</v>
      </c>
      <c r="H10" s="24">
        <v>0.26591100000000001</v>
      </c>
      <c r="I10" s="24">
        <v>0.33107409999999998</v>
      </c>
      <c r="J10" s="24">
        <v>0.27129540000000002</v>
      </c>
      <c r="K10" s="24">
        <v>0.3010372</v>
      </c>
      <c r="L10" s="24">
        <v>0.2636462</v>
      </c>
      <c r="M10" s="24">
        <v>0.33487339999999999</v>
      </c>
      <c r="N10" s="24">
        <v>0.4376041</v>
      </c>
      <c r="O10" s="24">
        <v>0.2275143</v>
      </c>
      <c r="P10" s="24">
        <v>0.28838019999999998</v>
      </c>
      <c r="Q10" s="24">
        <v>0.33625719999999998</v>
      </c>
      <c r="R10" s="24">
        <v>0.32954830000000002</v>
      </c>
      <c r="S10" s="24">
        <v>0.28423720000000002</v>
      </c>
      <c r="T10" s="24">
        <v>0.28546359999999998</v>
      </c>
      <c r="U10" s="24">
        <v>0.2452839</v>
      </c>
      <c r="V10" s="24">
        <v>0.3070947</v>
      </c>
      <c r="W10" s="24">
        <v>0.30494450000000001</v>
      </c>
      <c r="X10" s="24">
        <v>0.34633639999999999</v>
      </c>
      <c r="Y10" s="24">
        <v>0.32140049999999998</v>
      </c>
      <c r="Z10" s="24">
        <v>0.38118679999999999</v>
      </c>
      <c r="AA10" s="24">
        <v>0.41831079999999998</v>
      </c>
      <c r="AB10" s="24">
        <v>0.29379260000000001</v>
      </c>
      <c r="AC10" s="35">
        <v>0.3076197</v>
      </c>
      <c r="AD10" s="24">
        <v>0.37625999999999998</v>
      </c>
      <c r="AE10" s="24">
        <v>0.24750739999999999</v>
      </c>
      <c r="AF10" s="24"/>
      <c r="AG10" s="30"/>
      <c r="AJ10" s="94"/>
      <c r="AK10" s="94"/>
      <c r="AL10" s="83"/>
    </row>
    <row r="11" spans="1:38" s="37" customFormat="1" x14ac:dyDescent="0.2">
      <c r="A11" s="36"/>
      <c r="B11" s="28"/>
      <c r="C11" s="29"/>
      <c r="D11" s="29"/>
      <c r="E11" s="23"/>
      <c r="F11" s="23">
        <v>0.7957495</v>
      </c>
      <c r="G11" s="24">
        <v>0.42932819999999999</v>
      </c>
      <c r="H11" s="24">
        <v>0.60223190000000004</v>
      </c>
      <c r="I11" s="24">
        <v>0.6563329</v>
      </c>
      <c r="J11" s="24">
        <v>0.56417050000000002</v>
      </c>
      <c r="K11" s="24">
        <v>0.59674490000000002</v>
      </c>
      <c r="L11" s="24">
        <v>0.54092600000000002</v>
      </c>
      <c r="M11" s="24">
        <v>0.6085547</v>
      </c>
      <c r="N11" s="24">
        <v>0.7678682</v>
      </c>
      <c r="O11" s="24">
        <v>0.44958920000000002</v>
      </c>
      <c r="P11" s="24">
        <v>0.56166229999999995</v>
      </c>
      <c r="Q11" s="24">
        <v>0.60930300000000004</v>
      </c>
      <c r="R11" s="24">
        <v>0.59687500000000004</v>
      </c>
      <c r="S11" s="24">
        <v>0.53868499999999997</v>
      </c>
      <c r="T11" s="24">
        <v>0.53622720000000001</v>
      </c>
      <c r="U11" s="24">
        <v>0.48569990000000002</v>
      </c>
      <c r="V11" s="24">
        <v>0.58739560000000002</v>
      </c>
      <c r="W11" s="24">
        <v>0.58995660000000005</v>
      </c>
      <c r="X11" s="24">
        <v>0.62666560000000004</v>
      </c>
      <c r="Y11" s="24">
        <v>0.58101510000000001</v>
      </c>
      <c r="Z11" s="24">
        <v>0.62871089999999996</v>
      </c>
      <c r="AA11" s="24">
        <v>0.69557650000000004</v>
      </c>
      <c r="AB11" s="24">
        <v>0.54892989999999997</v>
      </c>
      <c r="AC11" s="35">
        <v>0.56454720000000003</v>
      </c>
      <c r="AD11" s="24">
        <v>0.6729927</v>
      </c>
      <c r="AE11" s="24">
        <v>0.52874149999999998</v>
      </c>
      <c r="AF11" s="24"/>
      <c r="AG11" s="30"/>
      <c r="AJ11" s="94"/>
      <c r="AK11" s="94"/>
      <c r="AL11" s="83"/>
    </row>
    <row r="12" spans="1:38" s="100" customFormat="1" x14ac:dyDescent="0.2">
      <c r="A12" s="112" t="s">
        <v>24</v>
      </c>
      <c r="B12" s="113" t="s">
        <v>54</v>
      </c>
      <c r="C12" s="114" t="s">
        <v>44</v>
      </c>
      <c r="D12" s="114" t="s">
        <v>47</v>
      </c>
      <c r="E12" s="115"/>
      <c r="F12" s="115">
        <v>0.32513370000000003</v>
      </c>
      <c r="G12" s="116">
        <v>0.4177942</v>
      </c>
      <c r="H12" s="116">
        <v>0.24386930000000001</v>
      </c>
      <c r="I12" s="116">
        <v>0.24774550000000001</v>
      </c>
      <c r="J12" s="116">
        <v>0.366788</v>
      </c>
      <c r="K12" s="116">
        <v>0.33546280000000001</v>
      </c>
      <c r="L12" s="116">
        <v>0.71536759999999999</v>
      </c>
      <c r="M12" s="116">
        <v>0.2251929</v>
      </c>
      <c r="N12" s="116">
        <v>0.23106679999999999</v>
      </c>
      <c r="O12" s="116">
        <v>0.2042426</v>
      </c>
      <c r="P12" s="116">
        <v>0.12510930000000001</v>
      </c>
      <c r="Q12" s="116">
        <v>0.1032965</v>
      </c>
      <c r="R12" s="116">
        <v>0.40059450000000002</v>
      </c>
      <c r="S12" s="116">
        <v>0.15425700000000001</v>
      </c>
      <c r="T12" s="116">
        <v>0.20760519999999999</v>
      </c>
      <c r="U12" s="116">
        <v>0.27186830000000001</v>
      </c>
      <c r="V12" s="116">
        <v>0.22975619999999999</v>
      </c>
      <c r="W12" s="116">
        <v>0.30754150000000002</v>
      </c>
      <c r="X12" s="116">
        <v>0.47481020000000002</v>
      </c>
      <c r="Y12" s="116">
        <v>0.50057589999999996</v>
      </c>
      <c r="Z12" s="116">
        <v>0.40439920000000001</v>
      </c>
      <c r="AA12" s="116">
        <v>0.34386689999999998</v>
      </c>
      <c r="AB12" s="116">
        <v>0.2082338</v>
      </c>
      <c r="AC12" s="116">
        <v>0.32135570000000002</v>
      </c>
      <c r="AD12" s="116">
        <v>0.38366990000000001</v>
      </c>
      <c r="AE12" s="116">
        <v>0.3017842</v>
      </c>
      <c r="AF12" s="116"/>
      <c r="AG12" s="116"/>
      <c r="AH12" s="117">
        <f>AVERAGE(G12:AE12)</f>
        <v>0.30905016000000002</v>
      </c>
      <c r="AI12" s="117">
        <f>STDEV(G12:AE12)</f>
        <v>0.13384181804513356</v>
      </c>
      <c r="AJ12" s="142">
        <v>0.316</v>
      </c>
      <c r="AK12" s="142">
        <v>0.33</v>
      </c>
      <c r="AL12" s="119" t="s">
        <v>3</v>
      </c>
    </row>
    <row r="13" spans="1:38" s="130" customFormat="1" x14ac:dyDescent="0.2">
      <c r="A13" s="127"/>
      <c r="B13" s="128"/>
      <c r="C13" s="129"/>
      <c r="D13" s="129"/>
      <c r="E13" s="115"/>
      <c r="F13" s="115">
        <v>5.9003699999999999E-2</v>
      </c>
      <c r="G13" s="116">
        <v>0.16901189999999999</v>
      </c>
      <c r="H13" s="116">
        <v>9.1045299999999996E-2</v>
      </c>
      <c r="I13" s="116">
        <v>0.10145</v>
      </c>
      <c r="J13" s="116">
        <v>0.17808789999999999</v>
      </c>
      <c r="K13" s="116">
        <v>0.1616012</v>
      </c>
      <c r="L13" s="116">
        <v>0.2615922</v>
      </c>
      <c r="M13" s="116">
        <v>8.5595199999999996E-2</v>
      </c>
      <c r="N13" s="116">
        <v>0.1046927</v>
      </c>
      <c r="O13" s="116">
        <v>7.6776399999999995E-2</v>
      </c>
      <c r="P13" s="116">
        <v>2.8374900000000002E-2</v>
      </c>
      <c r="Q13" s="116">
        <v>2.38319E-2</v>
      </c>
      <c r="R13" s="116">
        <v>0.20602790000000001</v>
      </c>
      <c r="S13" s="116">
        <v>6.5372899999999998E-2</v>
      </c>
      <c r="T13" s="116">
        <v>9.6850099999999995E-2</v>
      </c>
      <c r="U13" s="116">
        <v>0.1097419</v>
      </c>
      <c r="V13" s="116">
        <v>8.6348999999999995E-2</v>
      </c>
      <c r="W13" s="116">
        <v>0.13807079999999999</v>
      </c>
      <c r="X13" s="116">
        <v>0.2631212</v>
      </c>
      <c r="Y13" s="116">
        <v>0.31271959999999999</v>
      </c>
      <c r="Z13" s="116">
        <v>0.25763839999999999</v>
      </c>
      <c r="AA13" s="116">
        <v>0.21148990000000001</v>
      </c>
      <c r="AB13" s="116">
        <v>0.1129531</v>
      </c>
      <c r="AC13" s="116">
        <v>0.18275069999999999</v>
      </c>
      <c r="AD13" s="116">
        <v>0.24582709999999999</v>
      </c>
      <c r="AE13" s="116">
        <v>0.1851198</v>
      </c>
      <c r="AF13" s="116"/>
      <c r="AG13" s="131"/>
      <c r="AJ13" s="144"/>
      <c r="AK13" s="144"/>
      <c r="AL13" s="132"/>
    </row>
    <row r="14" spans="1:38" s="130" customFormat="1" x14ac:dyDescent="0.2">
      <c r="A14" s="127"/>
      <c r="B14" s="128"/>
      <c r="C14" s="129"/>
      <c r="D14" s="129"/>
      <c r="E14" s="115"/>
      <c r="F14" s="115">
        <v>0.78730940000000005</v>
      </c>
      <c r="G14" s="116">
        <v>0.71686749999999999</v>
      </c>
      <c r="H14" s="116">
        <v>0.50944239999999996</v>
      </c>
      <c r="I14" s="116">
        <v>0.48996919999999999</v>
      </c>
      <c r="J14" s="116">
        <v>0.60761880000000001</v>
      </c>
      <c r="K14" s="116">
        <v>0.56935089999999999</v>
      </c>
      <c r="L14" s="116">
        <v>0.94689440000000002</v>
      </c>
      <c r="M14" s="116">
        <v>0.47435519999999998</v>
      </c>
      <c r="N14" s="116">
        <v>0.43574299999999999</v>
      </c>
      <c r="O14" s="116">
        <v>0.44201289999999999</v>
      </c>
      <c r="P14" s="116">
        <v>0.41184169999999998</v>
      </c>
      <c r="Q14" s="116">
        <v>0.35214269999999998</v>
      </c>
      <c r="R14" s="116">
        <v>0.63252379999999997</v>
      </c>
      <c r="S14" s="116">
        <v>0.32231549999999998</v>
      </c>
      <c r="T14" s="116">
        <v>0.39028420000000003</v>
      </c>
      <c r="U14" s="116">
        <v>0.53072410000000003</v>
      </c>
      <c r="V14" s="116">
        <v>0.4849234</v>
      </c>
      <c r="W14" s="116">
        <v>0.55184549999999999</v>
      </c>
      <c r="X14" s="116">
        <v>0.69595720000000005</v>
      </c>
      <c r="Y14" s="116">
        <v>0.68826969999999998</v>
      </c>
      <c r="Z14" s="116">
        <v>0.57051280000000004</v>
      </c>
      <c r="AA14" s="116">
        <v>0.50593719999999998</v>
      </c>
      <c r="AB14" s="116">
        <v>0.35199459999999999</v>
      </c>
      <c r="AC14" s="116">
        <v>0.50068109999999999</v>
      </c>
      <c r="AD14" s="116">
        <v>0.54314050000000003</v>
      </c>
      <c r="AE14" s="116">
        <v>0.45125660000000001</v>
      </c>
      <c r="AF14" s="116"/>
      <c r="AG14" s="131"/>
      <c r="AJ14" s="144"/>
      <c r="AK14" s="144"/>
      <c r="AL14" s="132"/>
    </row>
    <row r="15" spans="1:38" s="44" customFormat="1" x14ac:dyDescent="0.2">
      <c r="A15" s="40" t="s">
        <v>25</v>
      </c>
      <c r="B15" s="41" t="s">
        <v>54</v>
      </c>
      <c r="C15" s="42" t="s">
        <v>43</v>
      </c>
      <c r="D15" s="42" t="s">
        <v>46</v>
      </c>
      <c r="E15" s="23">
        <v>0.4882379</v>
      </c>
      <c r="F15" s="23">
        <v>0.54058490000000003</v>
      </c>
      <c r="G15" s="24">
        <v>0.53767220000000004</v>
      </c>
      <c r="H15" s="24">
        <v>0.74324999999999997</v>
      </c>
      <c r="I15" s="24">
        <v>0.3799401</v>
      </c>
      <c r="J15" s="24">
        <v>0.63130779999999997</v>
      </c>
      <c r="K15" s="24">
        <v>0.45087120000000003</v>
      </c>
      <c r="L15" s="24">
        <v>0.74989899999999998</v>
      </c>
      <c r="M15" s="24">
        <v>0.64948620000000001</v>
      </c>
      <c r="N15" s="24">
        <v>0.43458419999999998</v>
      </c>
      <c r="O15" s="24">
        <v>0.3756274</v>
      </c>
      <c r="P15" s="24">
        <v>0.4412779</v>
      </c>
      <c r="Q15" s="24">
        <v>0.56140299999999999</v>
      </c>
      <c r="R15" s="24">
        <v>0.38429410000000003</v>
      </c>
      <c r="S15" s="24">
        <v>0.51823830000000004</v>
      </c>
      <c r="T15" s="24">
        <v>0.52809589999999995</v>
      </c>
      <c r="U15" s="24">
        <v>0.59889599999999998</v>
      </c>
      <c r="V15" s="24">
        <v>0.33544810000000003</v>
      </c>
      <c r="W15" s="24">
        <v>0.49944260000000001</v>
      </c>
      <c r="X15" s="24">
        <v>0.51709229999999995</v>
      </c>
      <c r="Y15" s="24">
        <v>0.46512609999999999</v>
      </c>
      <c r="Z15" s="24">
        <v>0.5260108</v>
      </c>
      <c r="AA15" s="24">
        <v>0.492365</v>
      </c>
      <c r="AB15" s="24">
        <v>0.48115740000000001</v>
      </c>
      <c r="AC15" s="35">
        <v>0.43525069999999999</v>
      </c>
      <c r="AD15" s="24">
        <v>0.59764030000000001</v>
      </c>
      <c r="AE15" s="24">
        <v>0.48349520000000001</v>
      </c>
      <c r="AF15" s="24"/>
      <c r="AG15" s="43"/>
      <c r="AH15" s="25">
        <f>AVERAGE(G15:AE15)</f>
        <v>0.51271487199999999</v>
      </c>
      <c r="AI15" s="25">
        <f>STDEV(G15:AE15)</f>
        <v>0.10613366245533087</v>
      </c>
      <c r="AJ15" s="95">
        <v>0.56699999999999995</v>
      </c>
      <c r="AK15" s="95">
        <v>0.45</v>
      </c>
      <c r="AL15" s="85" t="s">
        <v>4</v>
      </c>
    </row>
    <row r="16" spans="1:38" x14ac:dyDescent="0.2">
      <c r="A16" s="31"/>
      <c r="B16" s="32"/>
      <c r="C16" s="22"/>
      <c r="D16" s="22"/>
      <c r="E16" s="23">
        <v>0.1454539</v>
      </c>
      <c r="F16" s="23">
        <v>0.28943069999999999</v>
      </c>
      <c r="G16" s="24">
        <v>0.31197930000000001</v>
      </c>
      <c r="H16" s="24">
        <v>0.40786739999999999</v>
      </c>
      <c r="I16" s="24">
        <v>0.23243</v>
      </c>
      <c r="J16" s="24">
        <v>0.42022199999999998</v>
      </c>
      <c r="K16" s="24">
        <v>0.31080469999999999</v>
      </c>
      <c r="L16" s="24">
        <v>0.52602470000000001</v>
      </c>
      <c r="M16" s="24">
        <v>0.47543079999999999</v>
      </c>
      <c r="N16" s="24">
        <v>0.30931619999999999</v>
      </c>
      <c r="O16" s="24">
        <v>0.2613492</v>
      </c>
      <c r="P16" s="24">
        <v>0.30952079999999998</v>
      </c>
      <c r="Q16" s="24">
        <v>0.3780289</v>
      </c>
      <c r="R16" s="24">
        <v>0.24039469999999999</v>
      </c>
      <c r="S16" s="24">
        <v>0.35249950000000002</v>
      </c>
      <c r="T16" s="24">
        <v>0.36281409999999997</v>
      </c>
      <c r="U16" s="24">
        <v>0.42679400000000001</v>
      </c>
      <c r="V16" s="24">
        <v>0.2416353</v>
      </c>
      <c r="W16" s="24">
        <v>0.3699113</v>
      </c>
      <c r="X16" s="24">
        <v>0.37993199999999999</v>
      </c>
      <c r="Y16" s="24">
        <v>0.33924539999999997</v>
      </c>
      <c r="Z16" s="24">
        <v>0.37713479999999999</v>
      </c>
      <c r="AA16" s="24">
        <v>0.35442560000000001</v>
      </c>
      <c r="AB16" s="24">
        <v>0.33364369999999999</v>
      </c>
      <c r="AC16" s="35">
        <v>0.29369390000000001</v>
      </c>
      <c r="AD16" s="24">
        <v>0.41887849999999999</v>
      </c>
      <c r="AE16" s="24">
        <v>0.32913249999999999</v>
      </c>
      <c r="AF16" s="24"/>
      <c r="AG16" s="30"/>
      <c r="AH16" s="33"/>
      <c r="AI16" s="33"/>
      <c r="AL16" s="84"/>
    </row>
    <row r="17" spans="1:38" x14ac:dyDescent="0.2">
      <c r="A17" s="31"/>
      <c r="B17" s="32"/>
      <c r="C17" s="22"/>
      <c r="D17" s="22"/>
      <c r="E17" s="23">
        <v>0.84245349999999997</v>
      </c>
      <c r="F17" s="23">
        <v>0.77268689999999995</v>
      </c>
      <c r="G17" s="24">
        <v>0.74891470000000004</v>
      </c>
      <c r="H17" s="24">
        <v>0.92404699999999995</v>
      </c>
      <c r="I17" s="24">
        <v>0.55355270000000001</v>
      </c>
      <c r="J17" s="24">
        <v>0.80179089999999997</v>
      </c>
      <c r="K17" s="24">
        <v>0.59918190000000005</v>
      </c>
      <c r="L17" s="24">
        <v>0.89011879999999999</v>
      </c>
      <c r="M17" s="24">
        <v>0.79115789999999997</v>
      </c>
      <c r="N17" s="24">
        <v>0.56880430000000004</v>
      </c>
      <c r="O17" s="24">
        <v>0.50566690000000003</v>
      </c>
      <c r="P17" s="24">
        <v>0.58185819999999999</v>
      </c>
      <c r="Q17" s="24">
        <v>0.72941149999999999</v>
      </c>
      <c r="R17" s="24">
        <v>0.55176250000000004</v>
      </c>
      <c r="S17" s="24">
        <v>0.68005859999999996</v>
      </c>
      <c r="T17" s="24">
        <v>0.68743929999999998</v>
      </c>
      <c r="U17" s="24">
        <v>0.7496372</v>
      </c>
      <c r="V17" s="24">
        <v>0.44434259999999998</v>
      </c>
      <c r="W17" s="24">
        <v>0.62904879999999996</v>
      </c>
      <c r="X17" s="24">
        <v>0.65172470000000005</v>
      </c>
      <c r="Y17" s="24">
        <v>0.59561180000000002</v>
      </c>
      <c r="Z17" s="24">
        <v>0.67040160000000004</v>
      </c>
      <c r="AA17" s="24">
        <v>0.63147679999999995</v>
      </c>
      <c r="AB17" s="24">
        <v>0.6320308</v>
      </c>
      <c r="AC17" s="35">
        <v>0.58821500000000004</v>
      </c>
      <c r="AD17" s="24">
        <v>0.75374090000000005</v>
      </c>
      <c r="AE17" s="24">
        <v>0.64107309999999995</v>
      </c>
      <c r="AF17" s="24"/>
      <c r="AG17" s="30"/>
      <c r="AH17" s="33"/>
      <c r="AI17" s="33"/>
      <c r="AL17" s="84"/>
    </row>
    <row r="18" spans="1:38" s="100" customFormat="1" x14ac:dyDescent="0.2">
      <c r="A18" s="112" t="s">
        <v>26</v>
      </c>
      <c r="B18" s="113" t="s">
        <v>54</v>
      </c>
      <c r="C18" s="114" t="s">
        <v>45</v>
      </c>
      <c r="D18" s="114" t="s">
        <v>47</v>
      </c>
      <c r="E18" s="115">
        <v>9.9442699999999995E-2</v>
      </c>
      <c r="F18" s="115">
        <v>0.4076708</v>
      </c>
      <c r="G18" s="116">
        <v>0.29212529999999998</v>
      </c>
      <c r="H18" s="116">
        <v>0.55452420000000002</v>
      </c>
      <c r="I18" s="116">
        <v>0.56094069999999996</v>
      </c>
      <c r="J18" s="116">
        <v>0.52953329999999998</v>
      </c>
      <c r="K18" s="116">
        <v>0.4663757</v>
      </c>
      <c r="L18" s="116">
        <v>0.49774439999999998</v>
      </c>
      <c r="M18" s="116">
        <v>0.60960060000000005</v>
      </c>
      <c r="N18" s="116">
        <v>0.4497718</v>
      </c>
      <c r="O18" s="116">
        <v>0.420238</v>
      </c>
      <c r="P18" s="116">
        <v>0.49056660000000002</v>
      </c>
      <c r="Q18" s="116">
        <v>0.46296559999999998</v>
      </c>
      <c r="R18" s="116">
        <v>0.5824165</v>
      </c>
      <c r="S18" s="116">
        <v>0.41615279999999999</v>
      </c>
      <c r="T18" s="116">
        <v>0.4608527</v>
      </c>
      <c r="U18" s="116">
        <v>0.45928540000000001</v>
      </c>
      <c r="V18" s="116">
        <v>0.44540069999999998</v>
      </c>
      <c r="W18" s="116">
        <v>0.44670080000000001</v>
      </c>
      <c r="X18" s="116">
        <v>0.51855150000000005</v>
      </c>
      <c r="Y18" s="116">
        <v>0.53945690000000002</v>
      </c>
      <c r="Z18" s="116">
        <v>0.55849939999999998</v>
      </c>
      <c r="AA18" s="116">
        <v>0.45236080000000001</v>
      </c>
      <c r="AB18" s="116">
        <v>0.41058600000000001</v>
      </c>
      <c r="AC18" s="116">
        <v>0.38502969999999997</v>
      </c>
      <c r="AD18" s="116">
        <v>0.58749370000000001</v>
      </c>
      <c r="AE18" s="116">
        <v>0.50478480000000003</v>
      </c>
      <c r="AF18" s="116"/>
      <c r="AG18" s="145"/>
      <c r="AH18" s="117">
        <f>AVERAGE(G18:AE18)</f>
        <v>0.48407831599999995</v>
      </c>
      <c r="AI18" s="117">
        <f>STDEV(G18:AE18)</f>
        <v>7.2814056759877607E-2</v>
      </c>
      <c r="AJ18" s="142">
        <v>0.54600000000000004</v>
      </c>
      <c r="AK18" s="142">
        <v>0.49199999999999999</v>
      </c>
      <c r="AL18" s="119" t="s">
        <v>5</v>
      </c>
    </row>
    <row r="19" spans="1:38" s="130" customFormat="1" x14ac:dyDescent="0.2">
      <c r="A19" s="127"/>
      <c r="B19" s="128"/>
      <c r="C19" s="129"/>
      <c r="D19" s="129"/>
      <c r="E19" s="115">
        <v>1.2901599999999999E-2</v>
      </c>
      <c r="F19" s="115">
        <v>0.20590629999999999</v>
      </c>
      <c r="G19" s="116">
        <v>0.1849529</v>
      </c>
      <c r="H19" s="116">
        <v>0.39906540000000001</v>
      </c>
      <c r="I19" s="116">
        <v>0.4279965</v>
      </c>
      <c r="J19" s="116">
        <v>0.4173441</v>
      </c>
      <c r="K19" s="116">
        <v>0.36095460000000001</v>
      </c>
      <c r="L19" s="116">
        <v>0.38639780000000001</v>
      </c>
      <c r="M19" s="116">
        <v>0.4816106</v>
      </c>
      <c r="N19" s="116">
        <v>0.34677340000000001</v>
      </c>
      <c r="O19" s="116">
        <v>0.32567479999999999</v>
      </c>
      <c r="P19" s="116">
        <v>0.38353120000000002</v>
      </c>
      <c r="Q19" s="116">
        <v>0.36702400000000002</v>
      </c>
      <c r="R19" s="116">
        <v>0.46979130000000002</v>
      </c>
      <c r="S19" s="116">
        <v>0.32721319999999998</v>
      </c>
      <c r="T19" s="116">
        <v>0.35839890000000002</v>
      </c>
      <c r="U19" s="116">
        <v>0.3526069</v>
      </c>
      <c r="V19" s="116">
        <v>0.33831080000000002</v>
      </c>
      <c r="W19" s="116">
        <v>0.34656039999999999</v>
      </c>
      <c r="X19" s="116">
        <v>0.41130559999999999</v>
      </c>
      <c r="Y19" s="116">
        <v>0.44494220000000001</v>
      </c>
      <c r="Z19" s="116">
        <v>0.46851979999999999</v>
      </c>
      <c r="AA19" s="116">
        <v>0.37371539999999998</v>
      </c>
      <c r="AB19" s="116">
        <v>0.32957520000000001</v>
      </c>
      <c r="AC19" s="116">
        <v>0.30079539999999999</v>
      </c>
      <c r="AD19" s="116">
        <v>0.46206330000000001</v>
      </c>
      <c r="AE19" s="116">
        <v>0.38821850000000002</v>
      </c>
      <c r="AF19" s="116"/>
      <c r="AG19" s="131"/>
      <c r="AJ19" s="144"/>
      <c r="AK19" s="144"/>
      <c r="AL19" s="132"/>
    </row>
    <row r="20" spans="1:38" s="130" customFormat="1" x14ac:dyDescent="0.2">
      <c r="A20" s="127"/>
      <c r="B20" s="128"/>
      <c r="C20" s="129"/>
      <c r="D20" s="129"/>
      <c r="E20" s="115">
        <v>0.48264590000000002</v>
      </c>
      <c r="F20" s="115">
        <v>0.64624519999999996</v>
      </c>
      <c r="G20" s="116">
        <v>0.42873260000000002</v>
      </c>
      <c r="H20" s="116">
        <v>0.6999995</v>
      </c>
      <c r="I20" s="116">
        <v>0.68567829999999996</v>
      </c>
      <c r="J20" s="116">
        <v>0.63881580000000004</v>
      </c>
      <c r="K20" s="116">
        <v>0.57488790000000001</v>
      </c>
      <c r="L20" s="116">
        <v>0.60931519999999995</v>
      </c>
      <c r="M20" s="116">
        <v>0.72409349999999995</v>
      </c>
      <c r="N20" s="116">
        <v>0.55726439999999999</v>
      </c>
      <c r="O20" s="116">
        <v>0.52104260000000002</v>
      </c>
      <c r="P20" s="116">
        <v>0.59847399999999995</v>
      </c>
      <c r="Q20" s="116">
        <v>0.56172999999999995</v>
      </c>
      <c r="R20" s="116">
        <v>0.68705450000000001</v>
      </c>
      <c r="S20" s="116">
        <v>0.5109091</v>
      </c>
      <c r="T20" s="116">
        <v>0.56672449999999996</v>
      </c>
      <c r="U20" s="116">
        <v>0.56983050000000002</v>
      </c>
      <c r="V20" s="116">
        <v>0.55781219999999998</v>
      </c>
      <c r="W20" s="116">
        <v>0.55136149999999995</v>
      </c>
      <c r="X20" s="116">
        <v>0.62411490000000003</v>
      </c>
      <c r="Y20" s="116">
        <v>0.63121700000000003</v>
      </c>
      <c r="Z20" s="116">
        <v>0.6447948</v>
      </c>
      <c r="AA20" s="116">
        <v>0.53345909999999996</v>
      </c>
      <c r="AB20" s="116">
        <v>0.4967551</v>
      </c>
      <c r="AC20" s="116">
        <v>0.47676819999999998</v>
      </c>
      <c r="AD20" s="116">
        <v>0.7025074</v>
      </c>
      <c r="AE20" s="116">
        <v>0.62083330000000003</v>
      </c>
      <c r="AF20" s="116"/>
      <c r="AG20" s="131"/>
      <c r="AJ20" s="144"/>
      <c r="AK20" s="144"/>
      <c r="AL20" s="132"/>
    </row>
    <row r="21" spans="1:38" x14ac:dyDescent="0.2">
      <c r="A21" s="38" t="s">
        <v>27</v>
      </c>
      <c r="B21" s="21" t="s">
        <v>54</v>
      </c>
      <c r="C21" s="22" t="s">
        <v>44</v>
      </c>
      <c r="D21" s="22" t="s">
        <v>47</v>
      </c>
      <c r="E21" s="23"/>
      <c r="F21" s="23">
        <v>0.41306470000000001</v>
      </c>
      <c r="G21" s="24">
        <v>0.4323746</v>
      </c>
      <c r="H21" s="24">
        <v>0.56483289999999997</v>
      </c>
      <c r="I21" s="24">
        <v>0.58937200000000001</v>
      </c>
      <c r="J21" s="24">
        <v>0.44711909999999999</v>
      </c>
      <c r="K21" s="24">
        <v>0.2571927</v>
      </c>
      <c r="L21" s="24">
        <v>0.54992819999999998</v>
      </c>
      <c r="M21" s="24">
        <v>0.32518380000000002</v>
      </c>
      <c r="N21" s="24">
        <v>0.49361070000000001</v>
      </c>
      <c r="O21" s="24">
        <v>0.45604139999999999</v>
      </c>
      <c r="P21" s="24">
        <v>0.30980400000000002</v>
      </c>
      <c r="Q21" s="24">
        <v>0.52945699999999996</v>
      </c>
      <c r="R21" s="24">
        <v>0.55811789999999994</v>
      </c>
      <c r="S21" s="24">
        <v>0.26031749999999998</v>
      </c>
      <c r="T21" s="24">
        <v>0.2896996</v>
      </c>
      <c r="U21" s="24">
        <v>0.59503360000000005</v>
      </c>
      <c r="V21" s="24">
        <v>0.47163929999999998</v>
      </c>
      <c r="W21" s="24">
        <v>0.4800682</v>
      </c>
      <c r="X21" s="24">
        <v>0.26691799999999999</v>
      </c>
      <c r="Y21" s="24">
        <v>0.66445929999999997</v>
      </c>
      <c r="Z21" s="24">
        <v>0.38325579999999998</v>
      </c>
      <c r="AA21" s="24">
        <v>0.50451990000000002</v>
      </c>
      <c r="AB21" s="24">
        <v>0.34485450000000001</v>
      </c>
      <c r="AC21" s="35">
        <v>0.54096860000000002</v>
      </c>
      <c r="AD21" s="24">
        <v>0.27899950000000001</v>
      </c>
      <c r="AE21" s="24">
        <v>0.29253950000000001</v>
      </c>
      <c r="AF21" s="24"/>
      <c r="AG21" s="24"/>
      <c r="AH21" s="25">
        <f>AVERAGE(G21:AE21)</f>
        <v>0.43545230400000001</v>
      </c>
      <c r="AI21" s="25">
        <f>STDEV(G21:AE21)</f>
        <v>0.12489369423074176</v>
      </c>
      <c r="AJ21" s="91">
        <v>0.51700000000000002</v>
      </c>
      <c r="AK21" s="91">
        <v>0.32400000000000001</v>
      </c>
      <c r="AL21" s="84" t="s">
        <v>6</v>
      </c>
    </row>
    <row r="22" spans="1:38" s="37" customFormat="1" x14ac:dyDescent="0.2">
      <c r="A22" s="36"/>
      <c r="B22" s="28"/>
      <c r="C22" s="29"/>
      <c r="D22" s="29"/>
      <c r="E22" s="23"/>
      <c r="F22" s="23">
        <v>0.1207076</v>
      </c>
      <c r="G22" s="24">
        <v>0.1943619</v>
      </c>
      <c r="H22" s="24">
        <v>0.26971089999999998</v>
      </c>
      <c r="I22" s="24">
        <v>0.31289410000000001</v>
      </c>
      <c r="J22" s="24">
        <v>0.24949879999999999</v>
      </c>
      <c r="K22" s="24">
        <v>0.13210569999999999</v>
      </c>
      <c r="L22" s="24">
        <v>0.28657949999999999</v>
      </c>
      <c r="M22" s="24">
        <v>0.17977000000000001</v>
      </c>
      <c r="N22" s="24">
        <v>0.28817999999999999</v>
      </c>
      <c r="O22" s="24">
        <v>0.25786720000000002</v>
      </c>
      <c r="P22" s="24">
        <v>0.17452989999999999</v>
      </c>
      <c r="Q22" s="24">
        <v>0.33077849999999998</v>
      </c>
      <c r="R22" s="24">
        <v>0.35022619999999999</v>
      </c>
      <c r="S22" s="24">
        <v>0.15007870000000001</v>
      </c>
      <c r="T22" s="24">
        <v>0.1593608</v>
      </c>
      <c r="U22" s="24">
        <v>0.34689330000000002</v>
      </c>
      <c r="V22" s="24">
        <v>0.29104980000000003</v>
      </c>
      <c r="W22" s="24">
        <v>0.28988439999999999</v>
      </c>
      <c r="X22" s="24">
        <v>0.16336619999999999</v>
      </c>
      <c r="Y22" s="24">
        <v>0.41549160000000002</v>
      </c>
      <c r="Z22" s="30">
        <v>0.25238690000000003</v>
      </c>
      <c r="AA22" s="30">
        <v>0.3380687</v>
      </c>
      <c r="AB22" s="30">
        <v>0.22244900000000001</v>
      </c>
      <c r="AC22" s="35">
        <v>0.32955679999999998</v>
      </c>
      <c r="AD22" s="30">
        <v>0.16675019999999999</v>
      </c>
      <c r="AE22" s="30">
        <v>0.1593465</v>
      </c>
      <c r="AF22" s="30"/>
      <c r="AG22" s="30"/>
      <c r="AJ22" s="94"/>
      <c r="AK22" s="94"/>
      <c r="AL22" s="83"/>
    </row>
    <row r="23" spans="1:38" s="37" customFormat="1" x14ac:dyDescent="0.2">
      <c r="A23" s="36"/>
      <c r="B23" s="28"/>
      <c r="C23" s="29"/>
      <c r="D23" s="29"/>
      <c r="E23" s="23"/>
      <c r="F23" s="23">
        <v>0.78298129999999999</v>
      </c>
      <c r="G23" s="24">
        <v>0.70631920000000004</v>
      </c>
      <c r="H23" s="24">
        <v>0.82019799999999998</v>
      </c>
      <c r="I23" s="24">
        <v>0.81896679999999999</v>
      </c>
      <c r="J23" s="24">
        <v>0.66299090000000005</v>
      </c>
      <c r="K23" s="24">
        <v>0.44059310000000002</v>
      </c>
      <c r="L23" s="24">
        <v>0.78798409999999997</v>
      </c>
      <c r="M23" s="24">
        <v>0.5144476</v>
      </c>
      <c r="N23" s="24">
        <v>0.70122169999999995</v>
      </c>
      <c r="O23" s="24">
        <v>0.66918580000000005</v>
      </c>
      <c r="P23" s="24">
        <v>0.48794860000000001</v>
      </c>
      <c r="Q23" s="24">
        <v>0.71921990000000002</v>
      </c>
      <c r="R23" s="24">
        <v>0.7474577</v>
      </c>
      <c r="S23" s="24">
        <v>0.41225430000000002</v>
      </c>
      <c r="T23" s="24">
        <v>0.46737279999999998</v>
      </c>
      <c r="U23" s="24">
        <v>0.80255670000000001</v>
      </c>
      <c r="V23" s="24">
        <v>0.65997030000000001</v>
      </c>
      <c r="W23" s="24">
        <v>0.67620950000000002</v>
      </c>
      <c r="X23" s="24">
        <v>0.40438200000000002</v>
      </c>
      <c r="Y23" s="24">
        <v>0.84654680000000004</v>
      </c>
      <c r="Z23" s="30">
        <v>0.53355419999999998</v>
      </c>
      <c r="AA23" s="30">
        <v>0.66997510000000005</v>
      </c>
      <c r="AB23" s="30">
        <v>0.49199609999999999</v>
      </c>
      <c r="AC23" s="35">
        <v>0.73859439999999998</v>
      </c>
      <c r="AD23" s="30">
        <v>0.42799809999999999</v>
      </c>
      <c r="AE23" s="30">
        <v>0.47425650000000003</v>
      </c>
      <c r="AF23" s="30"/>
      <c r="AG23" s="30"/>
      <c r="AJ23" s="94"/>
      <c r="AK23" s="94"/>
      <c r="AL23" s="83"/>
    </row>
    <row r="24" spans="1:38" s="134" customFormat="1" x14ac:dyDescent="0.2">
      <c r="A24" s="133" t="s">
        <v>28</v>
      </c>
      <c r="B24" s="113" t="s">
        <v>54</v>
      </c>
      <c r="C24" s="114" t="s">
        <v>43</v>
      </c>
      <c r="D24" s="114" t="s">
        <v>46</v>
      </c>
      <c r="E24" s="115">
        <v>8.4952600000000003E-2</v>
      </c>
      <c r="F24" s="115">
        <v>0.1471112</v>
      </c>
      <c r="G24" s="116">
        <v>0.31155040000000001</v>
      </c>
      <c r="H24" s="116">
        <v>0.2103468</v>
      </c>
      <c r="I24" s="116">
        <v>0.39578780000000002</v>
      </c>
      <c r="J24" s="116">
        <v>0.46863080000000001</v>
      </c>
      <c r="K24" s="116">
        <v>0.30667050000000001</v>
      </c>
      <c r="L24" s="116">
        <v>0.339258</v>
      </c>
      <c r="M24" s="116">
        <v>0.27557690000000001</v>
      </c>
      <c r="N24" s="116">
        <v>0.37145260000000002</v>
      </c>
      <c r="O24" s="116">
        <v>0.23797940000000001</v>
      </c>
      <c r="P24" s="116">
        <v>0.45768019999999998</v>
      </c>
      <c r="Q24" s="116">
        <v>0.3005158</v>
      </c>
      <c r="R24" s="116">
        <v>0.3502613</v>
      </c>
      <c r="S24" s="116">
        <v>0.34203450000000002</v>
      </c>
      <c r="T24" s="116">
        <v>0.39080930000000003</v>
      </c>
      <c r="U24" s="118">
        <v>0.35888500000000001</v>
      </c>
      <c r="V24" s="116">
        <v>0.1555581</v>
      </c>
      <c r="W24" s="116">
        <v>0.3744228</v>
      </c>
      <c r="X24" s="116">
        <v>0.294628</v>
      </c>
      <c r="Y24" s="116">
        <v>0.30799579999999999</v>
      </c>
      <c r="Z24" s="116">
        <v>0.39815679999999998</v>
      </c>
      <c r="AA24" s="116">
        <v>0.37662990000000002</v>
      </c>
      <c r="AB24" s="116">
        <v>0.22578139999999999</v>
      </c>
      <c r="AC24" s="116">
        <v>0.41330670000000003</v>
      </c>
      <c r="AD24" s="116">
        <v>0.42802679999999999</v>
      </c>
      <c r="AE24" s="116">
        <v>0.3050542</v>
      </c>
      <c r="AF24" s="116"/>
      <c r="AG24" s="117"/>
      <c r="AH24" s="117">
        <f>AVERAGE(G24:AE24)</f>
        <v>0.33587999199999996</v>
      </c>
      <c r="AI24" s="117">
        <f>STDEV(G24:AE24)</f>
        <v>7.7019455551838381E-2</v>
      </c>
      <c r="AJ24" s="146">
        <v>0.46500000000000002</v>
      </c>
      <c r="AK24" s="146">
        <v>0.47899999999999998</v>
      </c>
      <c r="AL24" s="135" t="s">
        <v>7</v>
      </c>
    </row>
    <row r="25" spans="1:38" s="100" customFormat="1" x14ac:dyDescent="0.2">
      <c r="A25" s="112"/>
      <c r="B25" s="136"/>
      <c r="C25" s="114"/>
      <c r="D25" s="114"/>
      <c r="E25" s="115">
        <v>1.1074499999999999E-2</v>
      </c>
      <c r="F25" s="115">
        <v>5.31622E-2</v>
      </c>
      <c r="G25" s="116">
        <v>0.2003096</v>
      </c>
      <c r="H25" s="116">
        <v>0.1186528</v>
      </c>
      <c r="I25" s="116">
        <v>0.26515670000000002</v>
      </c>
      <c r="J25" s="116">
        <v>0.34983989999999998</v>
      </c>
      <c r="K25" s="116">
        <v>0.22987730000000001</v>
      </c>
      <c r="L25" s="116">
        <v>0.25248730000000003</v>
      </c>
      <c r="M25" s="116">
        <v>0.1982169</v>
      </c>
      <c r="N25" s="116">
        <v>0.26736860000000001</v>
      </c>
      <c r="O25" s="116">
        <v>0.1743035</v>
      </c>
      <c r="P25" s="116">
        <v>0.33973370000000003</v>
      </c>
      <c r="Q25" s="116">
        <v>0.20750350000000001</v>
      </c>
      <c r="R25" s="116">
        <v>0.2483225</v>
      </c>
      <c r="S25" s="116">
        <v>0.25480229999999998</v>
      </c>
      <c r="T25" s="116">
        <v>0.30311339999999998</v>
      </c>
      <c r="U25" s="118">
        <v>0.27736860000000002</v>
      </c>
      <c r="V25" s="116">
        <v>0.11268110000000001</v>
      </c>
      <c r="W25" s="116">
        <v>0.28171449999999998</v>
      </c>
      <c r="X25" s="116">
        <v>0.22584409999999999</v>
      </c>
      <c r="Y25" s="116">
        <v>0.23885670000000001</v>
      </c>
      <c r="Z25" s="116">
        <v>0.31416270000000002</v>
      </c>
      <c r="AA25" s="116">
        <v>0.29801299999999997</v>
      </c>
      <c r="AB25" s="116">
        <v>0.1698701</v>
      </c>
      <c r="AC25" s="116">
        <v>0.32245699999999999</v>
      </c>
      <c r="AD25" s="116">
        <v>0.3438271</v>
      </c>
      <c r="AE25" s="116">
        <v>0.24067839999999999</v>
      </c>
      <c r="AF25" s="116"/>
      <c r="AG25" s="131"/>
      <c r="AH25" s="124"/>
      <c r="AI25" s="124"/>
      <c r="AJ25" s="142"/>
      <c r="AK25" s="142"/>
      <c r="AL25" s="119"/>
    </row>
    <row r="26" spans="1:38" s="100" customFormat="1" x14ac:dyDescent="0.2">
      <c r="A26" s="112"/>
      <c r="B26" s="136"/>
      <c r="C26" s="114"/>
      <c r="D26" s="114"/>
      <c r="E26" s="115">
        <v>0.43492330000000001</v>
      </c>
      <c r="F26" s="115">
        <v>0.34635490000000002</v>
      </c>
      <c r="G26" s="116">
        <v>0.44981900000000002</v>
      </c>
      <c r="H26" s="116">
        <v>0.34515109999999999</v>
      </c>
      <c r="I26" s="116">
        <v>0.54320250000000003</v>
      </c>
      <c r="J26" s="116">
        <v>0.59108660000000002</v>
      </c>
      <c r="K26" s="116">
        <v>0.39592850000000002</v>
      </c>
      <c r="L26" s="116">
        <v>0.43836160000000002</v>
      </c>
      <c r="M26" s="116">
        <v>0.36922539999999998</v>
      </c>
      <c r="N26" s="116">
        <v>0.48901030000000001</v>
      </c>
      <c r="O26" s="116">
        <v>0.31601420000000002</v>
      </c>
      <c r="P26" s="116">
        <v>0.58056920000000001</v>
      </c>
      <c r="Q26" s="116">
        <v>0.41346840000000001</v>
      </c>
      <c r="R26" s="116">
        <v>0.4679933</v>
      </c>
      <c r="S26" s="116">
        <v>0.44143979999999999</v>
      </c>
      <c r="T26" s="116">
        <v>0.48617660000000001</v>
      </c>
      <c r="U26" s="118">
        <v>0.44945770000000002</v>
      </c>
      <c r="V26" s="116">
        <v>0.210873</v>
      </c>
      <c r="W26" s="116">
        <v>0.47736410000000001</v>
      </c>
      <c r="X26" s="116">
        <v>0.37423400000000001</v>
      </c>
      <c r="Y26" s="116">
        <v>0.38697290000000001</v>
      </c>
      <c r="Z26" s="116">
        <v>0.48860880000000001</v>
      </c>
      <c r="AA26" s="116">
        <v>0.46232719999999999</v>
      </c>
      <c r="AB26" s="116">
        <v>0.29358709999999999</v>
      </c>
      <c r="AC26" s="116">
        <v>0.51046800000000003</v>
      </c>
      <c r="AD26" s="116">
        <v>0.51661210000000002</v>
      </c>
      <c r="AE26" s="116">
        <v>0.37807540000000001</v>
      </c>
      <c r="AF26" s="116"/>
      <c r="AG26" s="131"/>
      <c r="AH26" s="124"/>
      <c r="AI26" s="124"/>
      <c r="AJ26" s="142"/>
      <c r="AK26" s="142"/>
      <c r="AL26" s="119"/>
    </row>
    <row r="27" spans="1:38" x14ac:dyDescent="0.2">
      <c r="A27" s="34" t="s">
        <v>29</v>
      </c>
      <c r="B27" s="21" t="s">
        <v>54</v>
      </c>
      <c r="C27" s="22" t="s">
        <v>43</v>
      </c>
      <c r="D27" s="22" t="s">
        <v>46</v>
      </c>
      <c r="E27" s="23"/>
      <c r="F27" s="23">
        <v>0.41477960000000003</v>
      </c>
      <c r="G27" s="24">
        <v>0.38697500000000001</v>
      </c>
      <c r="H27" s="24">
        <v>0.45692159999999998</v>
      </c>
      <c r="I27" s="24">
        <v>0.30629089999999998</v>
      </c>
      <c r="J27" s="24">
        <v>0.32215339999999998</v>
      </c>
      <c r="K27" s="24">
        <v>0.31469330000000001</v>
      </c>
      <c r="L27" s="24">
        <v>0.297985</v>
      </c>
      <c r="M27" s="24">
        <v>0.38631369999999998</v>
      </c>
      <c r="N27" s="24">
        <v>0.4585341</v>
      </c>
      <c r="O27" s="24">
        <v>0.29698160000000001</v>
      </c>
      <c r="P27" s="24">
        <v>0.37362719999999999</v>
      </c>
      <c r="Q27" s="24">
        <v>0.44137799999999999</v>
      </c>
      <c r="R27" s="24">
        <v>0.34060479999999999</v>
      </c>
      <c r="S27" s="24">
        <v>0.32717089999999999</v>
      </c>
      <c r="T27" s="24">
        <v>0.42836859999999999</v>
      </c>
      <c r="U27" s="24">
        <v>0.45599400000000001</v>
      </c>
      <c r="V27" s="24">
        <v>0.41179090000000002</v>
      </c>
      <c r="W27" s="24">
        <v>0.278943</v>
      </c>
      <c r="X27" s="24">
        <v>0.3245903</v>
      </c>
      <c r="Y27" s="24">
        <v>0.39699119999999999</v>
      </c>
      <c r="Z27" s="24">
        <v>0.25451889999999999</v>
      </c>
      <c r="AA27" s="24">
        <v>0.3735156</v>
      </c>
      <c r="AB27" s="24">
        <v>0.36818329999999999</v>
      </c>
      <c r="AC27" s="24">
        <v>0.41274169999999999</v>
      </c>
      <c r="AD27" s="24">
        <v>0.38030370000000002</v>
      </c>
      <c r="AE27" s="35">
        <v>0.35128609999999999</v>
      </c>
      <c r="AF27" s="24"/>
      <c r="AG27" s="43"/>
      <c r="AH27" s="25">
        <f>AVERAGE(G27:AE27)</f>
        <v>0.36587427199999994</v>
      </c>
      <c r="AI27" s="25">
        <f>STDEV(G27:AE27)</f>
        <v>5.8636828941968124E-2</v>
      </c>
      <c r="AJ27" s="91">
        <v>0.45524910000000002</v>
      </c>
      <c r="AK27" s="91">
        <v>0.24299999999999999</v>
      </c>
      <c r="AL27" s="84" t="s">
        <v>8</v>
      </c>
    </row>
    <row r="28" spans="1:38" s="37" customFormat="1" x14ac:dyDescent="0.2">
      <c r="A28" s="36"/>
      <c r="B28" s="28"/>
      <c r="C28" s="29"/>
      <c r="D28" s="29"/>
      <c r="E28" s="23"/>
      <c r="F28" s="23">
        <v>0.186117</v>
      </c>
      <c r="G28" s="24">
        <v>0.22322500000000001</v>
      </c>
      <c r="H28" s="24">
        <v>0.27923959999999998</v>
      </c>
      <c r="I28" s="24">
        <v>0.1772859</v>
      </c>
      <c r="J28" s="24">
        <v>0.19414600000000001</v>
      </c>
      <c r="K28" s="24">
        <v>0.17874809999999999</v>
      </c>
      <c r="L28" s="24">
        <v>0.17658080000000001</v>
      </c>
      <c r="M28" s="24">
        <v>0.23620260000000001</v>
      </c>
      <c r="N28" s="24">
        <v>0.28053159999999999</v>
      </c>
      <c r="O28" s="24">
        <v>0.17969650000000001</v>
      </c>
      <c r="P28" s="24">
        <v>0.23639950000000001</v>
      </c>
      <c r="Q28" s="24">
        <v>0.28651409999999999</v>
      </c>
      <c r="R28" s="24">
        <v>0.2142376</v>
      </c>
      <c r="S28" s="24">
        <v>0.20310349999999999</v>
      </c>
      <c r="T28" s="24">
        <v>0.2661346</v>
      </c>
      <c r="U28" s="24">
        <v>0.29546620000000001</v>
      </c>
      <c r="V28" s="24">
        <v>0.26587840000000001</v>
      </c>
      <c r="W28" s="24">
        <v>0.16738310000000001</v>
      </c>
      <c r="X28" s="24">
        <v>0.19524830000000001</v>
      </c>
      <c r="Y28" s="24">
        <v>0.241176</v>
      </c>
      <c r="Z28" s="24">
        <v>0.14978710000000001</v>
      </c>
      <c r="AA28" s="24">
        <v>0.2322581</v>
      </c>
      <c r="AB28" s="24">
        <v>0.228043</v>
      </c>
      <c r="AC28" s="24">
        <v>0.26517299999999999</v>
      </c>
      <c r="AD28" s="24">
        <v>0.24007100000000001</v>
      </c>
      <c r="AE28" s="35">
        <v>0.21912200000000001</v>
      </c>
      <c r="AF28" s="24"/>
      <c r="AG28" s="30"/>
      <c r="AJ28" s="94"/>
      <c r="AK28" s="94"/>
      <c r="AL28" s="83"/>
    </row>
    <row r="29" spans="1:38" s="37" customFormat="1" x14ac:dyDescent="0.2">
      <c r="A29" s="36"/>
      <c r="B29" s="28"/>
      <c r="C29" s="29"/>
      <c r="D29" s="29"/>
      <c r="E29" s="23"/>
      <c r="F29" s="23">
        <v>0.68717779999999995</v>
      </c>
      <c r="G29" s="24">
        <v>0.58099990000000001</v>
      </c>
      <c r="H29" s="24">
        <v>0.64628580000000002</v>
      </c>
      <c r="I29" s="24">
        <v>0.4749736</v>
      </c>
      <c r="J29" s="24">
        <v>0.48388209999999998</v>
      </c>
      <c r="K29" s="24">
        <v>0.49207980000000001</v>
      </c>
      <c r="L29" s="24">
        <v>0.45657569999999997</v>
      </c>
      <c r="M29" s="24">
        <v>0.56167040000000001</v>
      </c>
      <c r="N29" s="24">
        <v>0.64778919999999995</v>
      </c>
      <c r="O29" s="24">
        <v>0.44892359999999998</v>
      </c>
      <c r="P29" s="24">
        <v>0.5347307</v>
      </c>
      <c r="Q29" s="24">
        <v>0.6085526</v>
      </c>
      <c r="R29" s="24">
        <v>0.49459219999999998</v>
      </c>
      <c r="S29" s="24">
        <v>0.48125659999999998</v>
      </c>
      <c r="T29" s="24">
        <v>0.60761620000000005</v>
      </c>
      <c r="U29" s="24">
        <v>0.62621669999999996</v>
      </c>
      <c r="V29" s="24">
        <v>0.57505399999999995</v>
      </c>
      <c r="W29" s="24">
        <v>0.4267476</v>
      </c>
      <c r="X29" s="24">
        <v>0.48769010000000002</v>
      </c>
      <c r="Y29" s="24">
        <v>0.57693589999999995</v>
      </c>
      <c r="Z29" s="24">
        <v>0.39818379999999998</v>
      </c>
      <c r="AA29" s="24">
        <v>0.54023180000000004</v>
      </c>
      <c r="AB29" s="24">
        <v>0.53478320000000001</v>
      </c>
      <c r="AC29" s="24">
        <v>0.57785330000000001</v>
      </c>
      <c r="AD29" s="24">
        <v>0.54383020000000004</v>
      </c>
      <c r="AE29" s="35">
        <v>0.51100029999999996</v>
      </c>
      <c r="AF29" s="24"/>
      <c r="AG29" s="30"/>
      <c r="AJ29" s="94"/>
      <c r="AK29" s="94"/>
      <c r="AL29" s="83"/>
    </row>
    <row r="30" spans="1:38" s="100" customFormat="1" x14ac:dyDescent="0.2">
      <c r="A30" s="112" t="s">
        <v>51</v>
      </c>
      <c r="B30" s="113" t="s">
        <v>54</v>
      </c>
      <c r="C30" s="114" t="s">
        <v>43</v>
      </c>
      <c r="D30" s="114" t="s">
        <v>46</v>
      </c>
      <c r="E30" s="115">
        <v>0.65115789999999996</v>
      </c>
      <c r="F30" s="115">
        <v>0.46502549999999998</v>
      </c>
      <c r="G30" s="116">
        <v>0.39130470000000001</v>
      </c>
      <c r="H30" s="116">
        <v>0.37486969999999997</v>
      </c>
      <c r="I30" s="116">
        <v>0.4595436</v>
      </c>
      <c r="J30" s="116">
        <v>0.46367170000000002</v>
      </c>
      <c r="K30" s="116">
        <v>0.44178810000000002</v>
      </c>
      <c r="L30" s="116">
        <v>0.36854199999999998</v>
      </c>
      <c r="M30" s="116">
        <v>0.45923979999999998</v>
      </c>
      <c r="N30" s="116">
        <v>0.57679389999999997</v>
      </c>
      <c r="O30" s="116">
        <v>0.472356</v>
      </c>
      <c r="P30" s="116">
        <v>0.50846979999999997</v>
      </c>
      <c r="Q30" s="116">
        <v>0.40520630000000002</v>
      </c>
      <c r="R30" s="116">
        <v>0.51906629999999998</v>
      </c>
      <c r="S30" s="116">
        <v>0.50220940000000003</v>
      </c>
      <c r="T30" s="116">
        <v>0.52347010000000005</v>
      </c>
      <c r="U30" s="116">
        <v>0.53508180000000005</v>
      </c>
      <c r="V30" s="116">
        <v>0.46501189999999998</v>
      </c>
      <c r="W30" s="116">
        <v>0.4058484</v>
      </c>
      <c r="X30" s="116">
        <v>0.56081389999999998</v>
      </c>
      <c r="Y30" s="116">
        <v>0.42780269999999998</v>
      </c>
      <c r="Z30" s="116">
        <v>0.45344030000000002</v>
      </c>
      <c r="AA30" s="116">
        <v>0.57139200000000001</v>
      </c>
      <c r="AB30" s="116">
        <v>0.3622148</v>
      </c>
      <c r="AC30" s="116">
        <v>0.40395890000000001</v>
      </c>
      <c r="AD30" s="116">
        <v>0.4524185</v>
      </c>
      <c r="AE30" s="116">
        <v>0.39889180000000002</v>
      </c>
      <c r="AF30" s="116"/>
      <c r="AG30" s="116"/>
      <c r="AH30" s="117">
        <f>AVERAGE(G30:AE30)</f>
        <v>0.46013625600000002</v>
      </c>
      <c r="AI30" s="117">
        <f>STDEV(G30:AE30)</f>
        <v>6.385552554855814E-2</v>
      </c>
      <c r="AJ30" s="142">
        <v>0.38800000000000001</v>
      </c>
      <c r="AK30" s="142">
        <v>0.39900000000000002</v>
      </c>
      <c r="AL30" s="119" t="s">
        <v>9</v>
      </c>
    </row>
    <row r="31" spans="1:38" s="130" customFormat="1" x14ac:dyDescent="0.2">
      <c r="A31" s="127"/>
      <c r="B31" s="128"/>
      <c r="C31" s="129"/>
      <c r="D31" s="129"/>
      <c r="E31" s="115">
        <v>0.48169980000000001</v>
      </c>
      <c r="F31" s="115">
        <v>0.38625599999999999</v>
      </c>
      <c r="G31" s="116">
        <v>0.33528849999999999</v>
      </c>
      <c r="H31" s="116">
        <v>0.32091429999999999</v>
      </c>
      <c r="I31" s="116">
        <v>0.39658539999999998</v>
      </c>
      <c r="J31" s="116">
        <v>0.40464149999999999</v>
      </c>
      <c r="K31" s="116">
        <v>0.3875381</v>
      </c>
      <c r="L31" s="116">
        <v>0.32019399999999998</v>
      </c>
      <c r="M31" s="116">
        <v>0.40218599999999999</v>
      </c>
      <c r="N31" s="116">
        <v>0.5110652</v>
      </c>
      <c r="O31" s="116">
        <v>0.4183559</v>
      </c>
      <c r="P31" s="116">
        <v>0.44763199999999997</v>
      </c>
      <c r="Q31" s="116">
        <v>0.35202220000000001</v>
      </c>
      <c r="R31" s="116">
        <v>0.45508490000000001</v>
      </c>
      <c r="S31" s="116">
        <v>0.44099909999999998</v>
      </c>
      <c r="T31" s="116">
        <v>0.4626981</v>
      </c>
      <c r="U31" s="116">
        <v>0.47593740000000001</v>
      </c>
      <c r="V31" s="116">
        <v>0.41363719999999998</v>
      </c>
      <c r="W31" s="116">
        <v>0.35381869999999999</v>
      </c>
      <c r="X31" s="116">
        <v>0.4942163</v>
      </c>
      <c r="Y31" s="116">
        <v>0.37645109999999998</v>
      </c>
      <c r="Z31" s="116">
        <v>0.39858209999999999</v>
      </c>
      <c r="AA31" s="116">
        <v>0.50101169999999995</v>
      </c>
      <c r="AB31" s="116">
        <v>0.30984430000000002</v>
      </c>
      <c r="AC31" s="116">
        <v>0.34611589999999998</v>
      </c>
      <c r="AD31" s="116">
        <v>0.38931500000000002</v>
      </c>
      <c r="AE31" s="116">
        <v>0.33781549999999999</v>
      </c>
      <c r="AF31" s="116"/>
      <c r="AG31" s="131"/>
      <c r="AJ31" s="144"/>
      <c r="AK31" s="144"/>
      <c r="AL31" s="132"/>
    </row>
    <row r="32" spans="1:38" s="130" customFormat="1" x14ac:dyDescent="0.2">
      <c r="A32" s="127"/>
      <c r="B32" s="128"/>
      <c r="C32" s="129"/>
      <c r="D32" s="129"/>
      <c r="E32" s="115">
        <v>0.78943090000000005</v>
      </c>
      <c r="F32" s="115">
        <v>0.54557920000000004</v>
      </c>
      <c r="G32" s="116">
        <v>0.45033899999999999</v>
      </c>
      <c r="H32" s="116">
        <v>0.43212420000000001</v>
      </c>
      <c r="I32" s="116">
        <v>0.52382010000000001</v>
      </c>
      <c r="J32" s="116">
        <v>0.52373780000000003</v>
      </c>
      <c r="K32" s="116">
        <v>0.49746410000000002</v>
      </c>
      <c r="L32" s="116">
        <v>0.41968349999999999</v>
      </c>
      <c r="M32" s="116">
        <v>0.51738249999999997</v>
      </c>
      <c r="N32" s="116">
        <v>0.63991229999999999</v>
      </c>
      <c r="O32" s="116">
        <v>0.5270108</v>
      </c>
      <c r="P32" s="116">
        <v>0.5690577</v>
      </c>
      <c r="Q32" s="116">
        <v>0.46071250000000002</v>
      </c>
      <c r="R32" s="116">
        <v>0.58242839999999996</v>
      </c>
      <c r="S32" s="116">
        <v>0.56335360000000001</v>
      </c>
      <c r="T32" s="116">
        <v>0.58355500000000005</v>
      </c>
      <c r="U32" s="116">
        <v>0.5932558</v>
      </c>
      <c r="V32" s="116">
        <v>0.51713989999999999</v>
      </c>
      <c r="W32" s="116">
        <v>0.46008159999999998</v>
      </c>
      <c r="X32" s="116">
        <v>0.62529100000000004</v>
      </c>
      <c r="Y32" s="116">
        <v>0.48075839999999997</v>
      </c>
      <c r="Z32" s="116">
        <v>0.50945309999999999</v>
      </c>
      <c r="AA32" s="116">
        <v>0.63899810000000001</v>
      </c>
      <c r="AB32" s="116">
        <v>0.41807509999999998</v>
      </c>
      <c r="AC32" s="116">
        <v>0.46460020000000002</v>
      </c>
      <c r="AD32" s="116">
        <v>0.51708960000000004</v>
      </c>
      <c r="AE32" s="116">
        <v>0.4632849</v>
      </c>
      <c r="AF32" s="116"/>
      <c r="AG32" s="131"/>
      <c r="AJ32" s="144"/>
      <c r="AK32" s="144"/>
      <c r="AL32" s="132"/>
    </row>
    <row r="33" spans="1:38" x14ac:dyDescent="0.2">
      <c r="A33" s="31" t="s">
        <v>30</v>
      </c>
      <c r="B33" s="21" t="s">
        <v>54</v>
      </c>
      <c r="C33" s="22" t="s">
        <v>43</v>
      </c>
      <c r="D33" s="22" t="s">
        <v>45</v>
      </c>
      <c r="E33" s="23"/>
      <c r="F33" s="23">
        <v>0.13948530000000001</v>
      </c>
      <c r="G33" s="24">
        <v>0.2258693</v>
      </c>
      <c r="H33" s="24">
        <v>0.39149879999999998</v>
      </c>
      <c r="I33" s="24">
        <v>0.57716679999999998</v>
      </c>
      <c r="J33" s="24">
        <v>0.21744749999999999</v>
      </c>
      <c r="K33" s="24">
        <v>0.47445199999999998</v>
      </c>
      <c r="L33" s="24">
        <v>0.31243690000000002</v>
      </c>
      <c r="M33" s="24">
        <v>0.15970770000000001</v>
      </c>
      <c r="N33" s="24">
        <v>0.44494020000000001</v>
      </c>
      <c r="O33" s="24">
        <v>0.3753454</v>
      </c>
      <c r="P33" s="24">
        <v>0.31584509999999999</v>
      </c>
      <c r="Q33" s="24">
        <v>0.4538044</v>
      </c>
      <c r="R33" s="24">
        <v>0.49983379999999999</v>
      </c>
      <c r="S33" s="24">
        <v>0.38516430000000001</v>
      </c>
      <c r="T33" s="24">
        <v>0.56571349999999998</v>
      </c>
      <c r="U33" s="24">
        <v>0.4892357</v>
      </c>
      <c r="V33" s="24">
        <v>0.3353795</v>
      </c>
      <c r="W33" s="24">
        <v>0.27707130000000002</v>
      </c>
      <c r="X33" s="24">
        <v>0.41104160000000001</v>
      </c>
      <c r="Y33" s="24">
        <v>0.4370831</v>
      </c>
      <c r="Z33" s="24">
        <v>0.34053050000000001</v>
      </c>
      <c r="AA33" s="24">
        <v>0.37117430000000001</v>
      </c>
      <c r="AB33" s="24">
        <v>0.4174928</v>
      </c>
      <c r="AC33" s="35">
        <v>0.33116669999999998</v>
      </c>
      <c r="AD33" s="24">
        <v>0.29885060000000002</v>
      </c>
      <c r="AE33" s="24">
        <v>0.29898150000000001</v>
      </c>
      <c r="AF33" s="24"/>
      <c r="AH33" s="25">
        <f>AVERAGE(G33:AE33)</f>
        <v>0.37628933199999998</v>
      </c>
      <c r="AI33" s="25">
        <f>STDEV(G33:AE33)</f>
        <v>0.10425335610117359</v>
      </c>
      <c r="AJ33" s="91">
        <v>0.40300000000000002</v>
      </c>
      <c r="AK33" s="91">
        <v>0.33700000000000002</v>
      </c>
      <c r="AL33" s="84" t="s">
        <v>10</v>
      </c>
    </row>
    <row r="34" spans="1:38" s="37" customFormat="1" x14ac:dyDescent="0.2">
      <c r="A34" s="36"/>
      <c r="B34" s="28"/>
      <c r="C34" s="29"/>
      <c r="D34" s="29"/>
      <c r="E34" s="23"/>
      <c r="F34" s="23">
        <v>1.62665E-2</v>
      </c>
      <c r="G34" s="24">
        <v>2.2641999999999999E-2</v>
      </c>
      <c r="H34" s="24">
        <v>6.2170299999999998E-2</v>
      </c>
      <c r="I34" s="24">
        <v>0.1161561</v>
      </c>
      <c r="J34" s="24">
        <v>6.0775700000000002E-2</v>
      </c>
      <c r="K34" s="24">
        <v>0.1455796</v>
      </c>
      <c r="L34" s="24">
        <v>9.7972100000000006E-2</v>
      </c>
      <c r="M34" s="24">
        <v>4.6922800000000001E-2</v>
      </c>
      <c r="N34" s="24">
        <v>0.15892800000000001</v>
      </c>
      <c r="O34" s="24">
        <v>0.1487069</v>
      </c>
      <c r="P34" s="24">
        <v>0.1210751</v>
      </c>
      <c r="Q34" s="24">
        <v>0.1679322</v>
      </c>
      <c r="R34" s="24">
        <v>0.23898259999999999</v>
      </c>
      <c r="S34" s="24">
        <v>0.21122270000000001</v>
      </c>
      <c r="T34" s="24">
        <v>0.32286759999999998</v>
      </c>
      <c r="U34" s="24">
        <v>0.2444442</v>
      </c>
      <c r="V34" s="24">
        <v>0.15567510000000001</v>
      </c>
      <c r="W34" s="24">
        <v>0.1199865</v>
      </c>
      <c r="X34" s="24">
        <v>0.1947334</v>
      </c>
      <c r="Y34" s="24">
        <v>0.23853389999999999</v>
      </c>
      <c r="Z34" s="24">
        <v>0.19107469999999999</v>
      </c>
      <c r="AA34" s="24">
        <v>0.21130489999999999</v>
      </c>
      <c r="AB34" s="24">
        <v>0.2173841</v>
      </c>
      <c r="AC34" s="35">
        <v>0.17776700000000001</v>
      </c>
      <c r="AD34" s="24">
        <v>0.14709050000000001</v>
      </c>
      <c r="AE34" s="24">
        <v>0.13579820000000001</v>
      </c>
      <c r="AF34" s="24"/>
      <c r="AG34" s="15"/>
      <c r="AH34" s="15"/>
      <c r="AI34" s="15"/>
      <c r="AJ34" s="94"/>
      <c r="AK34" s="94"/>
      <c r="AL34" s="83"/>
    </row>
    <row r="35" spans="1:38" s="37" customFormat="1" x14ac:dyDescent="0.2">
      <c r="A35" s="36"/>
      <c r="B35" s="28"/>
      <c r="C35" s="29"/>
      <c r="D35" s="29"/>
      <c r="E35" s="23"/>
      <c r="F35" s="23">
        <v>0.61375029999999997</v>
      </c>
      <c r="G35" s="24">
        <v>0.7860838</v>
      </c>
      <c r="H35" s="24">
        <v>0.86195909999999998</v>
      </c>
      <c r="I35" s="24">
        <v>0.93411279999999997</v>
      </c>
      <c r="J35" s="24">
        <v>0.54404969999999997</v>
      </c>
      <c r="K35" s="24">
        <v>0.82708939999999997</v>
      </c>
      <c r="L35" s="24">
        <v>0.65530940000000004</v>
      </c>
      <c r="M35" s="24">
        <v>0.42320839999999998</v>
      </c>
      <c r="N35" s="24">
        <v>0.77275859999999996</v>
      </c>
      <c r="O35" s="24">
        <v>0.67394350000000003</v>
      </c>
      <c r="P35" s="24">
        <v>0.60740660000000002</v>
      </c>
      <c r="Q35" s="24">
        <v>0.7737716</v>
      </c>
      <c r="R35" s="24">
        <v>0.76077550000000005</v>
      </c>
      <c r="S35" s="24">
        <v>0.59440380000000004</v>
      </c>
      <c r="T35" s="24">
        <v>0.78063839999999995</v>
      </c>
      <c r="U35" s="24">
        <v>0.73930099999999999</v>
      </c>
      <c r="V35" s="24">
        <v>0.58002100000000001</v>
      </c>
      <c r="W35" s="24">
        <v>0.51861310000000005</v>
      </c>
      <c r="X35" s="24">
        <v>0.66823639999999995</v>
      </c>
      <c r="Y35" s="24">
        <v>0.65807260000000001</v>
      </c>
      <c r="Z35" s="24">
        <v>0.53025800000000001</v>
      </c>
      <c r="AA35" s="24">
        <v>0.56530320000000001</v>
      </c>
      <c r="AB35" s="24">
        <v>0.64904119999999998</v>
      </c>
      <c r="AC35" s="35">
        <v>0.53138980000000002</v>
      </c>
      <c r="AD35" s="24">
        <v>0.51300970000000001</v>
      </c>
      <c r="AE35" s="24">
        <v>0.53651749999999998</v>
      </c>
      <c r="AF35" s="24"/>
      <c r="AG35" s="15"/>
      <c r="AH35" s="15"/>
      <c r="AI35" s="15"/>
      <c r="AJ35" s="94"/>
      <c r="AK35" s="94"/>
      <c r="AL35" s="83"/>
    </row>
    <row r="36" spans="1:38" s="100" customFormat="1" x14ac:dyDescent="0.2">
      <c r="A36" s="112" t="s">
        <v>31</v>
      </c>
      <c r="B36" s="113" t="s">
        <v>54</v>
      </c>
      <c r="C36" s="114" t="s">
        <v>43</v>
      </c>
      <c r="D36" s="114" t="s">
        <v>45</v>
      </c>
      <c r="E36" s="115"/>
      <c r="F36" s="115">
        <v>0.18422959999999999</v>
      </c>
      <c r="G36" s="116">
        <v>0.34344049999999998</v>
      </c>
      <c r="H36" s="116">
        <v>0.26508739999999997</v>
      </c>
      <c r="I36" s="116">
        <v>0.4133637</v>
      </c>
      <c r="J36" s="116">
        <v>0.25827319999999998</v>
      </c>
      <c r="K36" s="116">
        <v>0.23512359999999999</v>
      </c>
      <c r="L36" s="116">
        <v>0.34748099999999998</v>
      </c>
      <c r="M36" s="116">
        <v>0.3399568</v>
      </c>
      <c r="N36" s="116">
        <v>0.40944819999999998</v>
      </c>
      <c r="O36" s="116">
        <v>0.2344976</v>
      </c>
      <c r="P36" s="116">
        <v>0.489811</v>
      </c>
      <c r="Q36" s="116">
        <v>0.23364389999999999</v>
      </c>
      <c r="R36" s="116">
        <v>0.17681659999999999</v>
      </c>
      <c r="S36" s="116">
        <v>0.33683999999999997</v>
      </c>
      <c r="T36" s="116">
        <v>0.38019069999999999</v>
      </c>
      <c r="U36" s="116">
        <v>0.48306490000000002</v>
      </c>
      <c r="V36" s="116">
        <v>0.2967902</v>
      </c>
      <c r="W36" s="116">
        <v>0.4606904</v>
      </c>
      <c r="X36" s="116">
        <v>0.31037700000000001</v>
      </c>
      <c r="Y36" s="116">
        <v>0.47618769999999999</v>
      </c>
      <c r="Z36" s="116">
        <v>0.35410059999999999</v>
      </c>
      <c r="AA36" s="116">
        <v>0.45504739999999999</v>
      </c>
      <c r="AB36" s="116">
        <v>0.33799190000000001</v>
      </c>
      <c r="AC36" s="118">
        <v>0.41821130000000001</v>
      </c>
      <c r="AD36" s="116">
        <v>0.39729880000000001</v>
      </c>
      <c r="AE36" s="116">
        <v>0.33114209999999999</v>
      </c>
      <c r="AF36" s="116"/>
      <c r="AH36" s="117">
        <f>AVERAGE(G36:AE36)</f>
        <v>0.35139505999999993</v>
      </c>
      <c r="AI36" s="117">
        <f>STDEV(G36:AE36)</f>
        <v>8.7249585983516606E-2</v>
      </c>
      <c r="AJ36" s="142">
        <v>0.47699999999999998</v>
      </c>
      <c r="AK36" s="142">
        <v>0.318</v>
      </c>
      <c r="AL36" s="119" t="s">
        <v>11</v>
      </c>
    </row>
    <row r="37" spans="1:38" s="130" customFormat="1" x14ac:dyDescent="0.2">
      <c r="A37" s="127"/>
      <c r="B37" s="128"/>
      <c r="C37" s="129"/>
      <c r="D37" s="129"/>
      <c r="E37" s="115"/>
      <c r="F37" s="115">
        <v>6.3456600000000002E-2</v>
      </c>
      <c r="G37" s="116">
        <v>0.15490780000000001</v>
      </c>
      <c r="H37" s="116">
        <v>0.12897739999999999</v>
      </c>
      <c r="I37" s="116">
        <v>0.23367160000000001</v>
      </c>
      <c r="J37" s="116">
        <v>0.1384753</v>
      </c>
      <c r="K37" s="116">
        <v>0.1144775</v>
      </c>
      <c r="L37" s="116">
        <v>0.17652709999999999</v>
      </c>
      <c r="M37" s="116">
        <v>0.179454</v>
      </c>
      <c r="N37" s="116">
        <v>0.22260369999999999</v>
      </c>
      <c r="O37" s="116">
        <v>0.1351657</v>
      </c>
      <c r="P37" s="116">
        <v>0.28792580000000001</v>
      </c>
      <c r="Q37" s="116">
        <v>0.1188299</v>
      </c>
      <c r="R37" s="116">
        <v>8.0023800000000006E-2</v>
      </c>
      <c r="S37" s="116">
        <v>0.2018731</v>
      </c>
      <c r="T37" s="116">
        <v>0.24882789999999999</v>
      </c>
      <c r="U37" s="116">
        <v>0.33436260000000001</v>
      </c>
      <c r="V37" s="116">
        <v>0.20756659999999999</v>
      </c>
      <c r="W37" s="116">
        <v>0.33523579999999997</v>
      </c>
      <c r="X37" s="116">
        <v>0.21802669999999999</v>
      </c>
      <c r="Y37" s="116">
        <v>0.33852599999999999</v>
      </c>
      <c r="Z37" s="116">
        <v>0.24865399999999999</v>
      </c>
      <c r="AA37" s="116">
        <v>0.32247110000000001</v>
      </c>
      <c r="AB37" s="116">
        <v>0.2273838</v>
      </c>
      <c r="AC37" s="118">
        <v>0.28712219999999999</v>
      </c>
      <c r="AD37" s="116">
        <v>0.28510780000000002</v>
      </c>
      <c r="AE37" s="116">
        <v>0.21779309999999999</v>
      </c>
      <c r="AF37" s="116"/>
      <c r="AG37" s="100"/>
      <c r="AH37" s="124"/>
      <c r="AI37" s="124"/>
      <c r="AJ37" s="144"/>
      <c r="AK37" s="144"/>
      <c r="AL37" s="132"/>
    </row>
    <row r="38" spans="1:38" s="130" customFormat="1" x14ac:dyDescent="0.2">
      <c r="A38" s="127"/>
      <c r="B38" s="128"/>
      <c r="C38" s="129"/>
      <c r="D38" s="129"/>
      <c r="E38" s="115"/>
      <c r="F38" s="115">
        <v>0.42945850000000002</v>
      </c>
      <c r="G38" s="116">
        <v>0.59883589999999998</v>
      </c>
      <c r="H38" s="116">
        <v>0.46770659999999997</v>
      </c>
      <c r="I38" s="116">
        <v>0.61952669999999999</v>
      </c>
      <c r="J38" s="116">
        <v>0.42998439999999999</v>
      </c>
      <c r="K38" s="116">
        <v>0.42228359999999998</v>
      </c>
      <c r="L38" s="116">
        <v>0.56949609999999995</v>
      </c>
      <c r="M38" s="116">
        <v>0.54812000000000005</v>
      </c>
      <c r="N38" s="116">
        <v>0.62669470000000005</v>
      </c>
      <c r="O38" s="116">
        <v>0.37516129999999998</v>
      </c>
      <c r="P38" s="116">
        <v>0.69507540000000001</v>
      </c>
      <c r="Q38" s="116">
        <v>0.408024</v>
      </c>
      <c r="R38" s="116">
        <v>0.34657939999999998</v>
      </c>
      <c r="S38" s="116">
        <v>0.50495279999999998</v>
      </c>
      <c r="T38" s="116">
        <v>0.5318058</v>
      </c>
      <c r="U38" s="116">
        <v>0.63482819999999995</v>
      </c>
      <c r="V38" s="116">
        <v>0.40477610000000003</v>
      </c>
      <c r="W38" s="116">
        <v>0.59133119999999995</v>
      </c>
      <c r="X38" s="116">
        <v>0.42079470000000002</v>
      </c>
      <c r="Y38" s="116">
        <v>0.61756529999999998</v>
      </c>
      <c r="Z38" s="116">
        <v>0.47593829999999998</v>
      </c>
      <c r="AA38" s="116">
        <v>0.59431789999999995</v>
      </c>
      <c r="AB38" s="116">
        <v>0.46969499999999997</v>
      </c>
      <c r="AC38" s="118">
        <v>0.56197010000000003</v>
      </c>
      <c r="AD38" s="116">
        <v>0.52143640000000002</v>
      </c>
      <c r="AE38" s="116">
        <v>0.46817449999999999</v>
      </c>
      <c r="AF38" s="116"/>
      <c r="AG38" s="100"/>
      <c r="AH38" s="124"/>
      <c r="AI38" s="124"/>
      <c r="AJ38" s="144"/>
      <c r="AK38" s="144"/>
      <c r="AL38" s="132"/>
    </row>
    <row r="39" spans="1:38" x14ac:dyDescent="0.2">
      <c r="A39" s="31" t="s">
        <v>32</v>
      </c>
      <c r="B39" s="21" t="s">
        <v>54</v>
      </c>
      <c r="C39" s="22" t="s">
        <v>43</v>
      </c>
      <c r="D39" s="22" t="s">
        <v>45</v>
      </c>
      <c r="E39" s="23">
        <v>0.14954770000000001</v>
      </c>
      <c r="F39" s="23">
        <v>0.35252359999999999</v>
      </c>
      <c r="G39" s="24">
        <v>0.55054400000000003</v>
      </c>
      <c r="H39" s="24">
        <v>0.56555509999999998</v>
      </c>
      <c r="I39" s="24">
        <v>0.48557980000000001</v>
      </c>
      <c r="J39" s="24">
        <v>0.44075560000000003</v>
      </c>
      <c r="K39" s="24">
        <v>0.39899649999999998</v>
      </c>
      <c r="L39" s="24">
        <v>0.44930530000000002</v>
      </c>
      <c r="M39" s="24">
        <v>0.51592090000000002</v>
      </c>
      <c r="N39" s="24">
        <v>0.64780539999999998</v>
      </c>
      <c r="O39" s="24">
        <v>0.51681279999999996</v>
      </c>
      <c r="P39" s="24">
        <v>0.46381299999999998</v>
      </c>
      <c r="Q39" s="24">
        <v>0.4460865</v>
      </c>
      <c r="R39" s="24">
        <v>0.58807200000000004</v>
      </c>
      <c r="S39" s="24">
        <v>0.4002386</v>
      </c>
      <c r="T39" s="24">
        <v>0.47559050000000003</v>
      </c>
      <c r="U39" s="24">
        <v>0.55353390000000002</v>
      </c>
      <c r="V39" s="24">
        <v>0.4700299</v>
      </c>
      <c r="W39" s="24">
        <v>0.43278689999999997</v>
      </c>
      <c r="X39" s="24">
        <v>0.54135869999999997</v>
      </c>
      <c r="Y39" s="24">
        <v>0.4825489</v>
      </c>
      <c r="Z39" s="24">
        <v>0.42678159999999998</v>
      </c>
      <c r="AA39" s="24">
        <v>0.63203030000000004</v>
      </c>
      <c r="AB39" s="24">
        <v>0.50830410000000004</v>
      </c>
      <c r="AC39" s="35">
        <v>0.51522939999999995</v>
      </c>
      <c r="AD39" s="24">
        <v>0.58495629999999998</v>
      </c>
      <c r="AE39" s="24">
        <v>0.41542309999999999</v>
      </c>
      <c r="AF39" s="24"/>
      <c r="AH39" s="25">
        <f>AVERAGE(G39:AE39)</f>
        <v>0.50032236400000007</v>
      </c>
      <c r="AI39" s="25">
        <f>STDEV(G39:AE39)</f>
        <v>6.9523399719734022E-2</v>
      </c>
      <c r="AJ39" s="91">
        <v>0.502</v>
      </c>
      <c r="AK39" s="91">
        <v>0.36099999999999999</v>
      </c>
      <c r="AL39" s="84" t="s">
        <v>12</v>
      </c>
    </row>
    <row r="40" spans="1:38" s="37" customFormat="1" x14ac:dyDescent="0.2">
      <c r="A40" s="36"/>
      <c r="B40" s="28"/>
      <c r="C40" s="29"/>
      <c r="D40" s="29"/>
      <c r="E40" s="23">
        <v>5.9364800000000002E-2</v>
      </c>
      <c r="F40" s="23">
        <v>0.2159276</v>
      </c>
      <c r="G40" s="24">
        <v>0.391067</v>
      </c>
      <c r="H40" s="24">
        <v>0.42245310000000003</v>
      </c>
      <c r="I40" s="24">
        <v>0.36944909999999997</v>
      </c>
      <c r="J40" s="24">
        <v>0.32776179999999999</v>
      </c>
      <c r="K40" s="24">
        <v>0.29535440000000002</v>
      </c>
      <c r="L40" s="24">
        <v>0.31975880000000001</v>
      </c>
      <c r="M40" s="24">
        <v>0.38450640000000003</v>
      </c>
      <c r="N40" s="24">
        <v>0.50518149999999995</v>
      </c>
      <c r="O40" s="24">
        <v>0.41286499999999998</v>
      </c>
      <c r="P40" s="24">
        <v>0.36695630000000001</v>
      </c>
      <c r="Q40" s="24">
        <v>0.34600069999999999</v>
      </c>
      <c r="R40" s="24">
        <v>0.4597619</v>
      </c>
      <c r="S40" s="24">
        <v>0.29994029999999999</v>
      </c>
      <c r="T40" s="24">
        <v>0.35135909999999998</v>
      </c>
      <c r="U40" s="24">
        <v>0.41793239999999998</v>
      </c>
      <c r="V40" s="24">
        <v>0.36389870000000002</v>
      </c>
      <c r="W40" s="24">
        <v>0.32982679999999998</v>
      </c>
      <c r="X40" s="24">
        <v>0.41963230000000001</v>
      </c>
      <c r="Y40" s="24">
        <v>0.37627840000000001</v>
      </c>
      <c r="Z40" s="24">
        <v>0.33699499999999999</v>
      </c>
      <c r="AA40" s="24">
        <v>0.49886740000000002</v>
      </c>
      <c r="AB40" s="24">
        <v>0.39888469999999998</v>
      </c>
      <c r="AC40" s="35">
        <v>0.40789940000000002</v>
      </c>
      <c r="AD40" s="24">
        <v>0.46478659999999999</v>
      </c>
      <c r="AE40" s="24">
        <v>0.31753609999999999</v>
      </c>
      <c r="AF40" s="24"/>
      <c r="AG40" s="15"/>
      <c r="AJ40" s="94"/>
      <c r="AK40" s="94"/>
      <c r="AL40" s="83"/>
    </row>
    <row r="41" spans="1:38" s="37" customFormat="1" x14ac:dyDescent="0.2">
      <c r="A41" s="36"/>
      <c r="B41" s="28"/>
      <c r="C41" s="29"/>
      <c r="D41" s="29"/>
      <c r="E41" s="23">
        <v>0.32883649999999998</v>
      </c>
      <c r="F41" s="23">
        <v>0.5183989</v>
      </c>
      <c r="G41" s="24">
        <v>0.70026659999999996</v>
      </c>
      <c r="H41" s="24">
        <v>0.69850480000000004</v>
      </c>
      <c r="I41" s="24">
        <v>0.60328879999999996</v>
      </c>
      <c r="J41" s="24">
        <v>0.5602393</v>
      </c>
      <c r="K41" s="24">
        <v>0.51255300000000004</v>
      </c>
      <c r="L41" s="24">
        <v>0.58611420000000003</v>
      </c>
      <c r="M41" s="24">
        <v>0.64516980000000002</v>
      </c>
      <c r="N41" s="24">
        <v>0.76818419999999998</v>
      </c>
      <c r="O41" s="24">
        <v>0.61932580000000004</v>
      </c>
      <c r="P41" s="24">
        <v>0.56347899999999995</v>
      </c>
      <c r="Q41" s="24">
        <v>0.55074319999999999</v>
      </c>
      <c r="R41" s="24">
        <v>0.70543259999999997</v>
      </c>
      <c r="S41" s="24">
        <v>0.50965890000000003</v>
      </c>
      <c r="T41" s="24">
        <v>0.60291819999999996</v>
      </c>
      <c r="U41" s="24">
        <v>0.68161119999999997</v>
      </c>
      <c r="V41" s="24">
        <v>0.57894239999999997</v>
      </c>
      <c r="W41" s="24">
        <v>0.54189869999999996</v>
      </c>
      <c r="X41" s="24">
        <v>0.65834110000000001</v>
      </c>
      <c r="Y41" s="24">
        <v>0.5904218</v>
      </c>
      <c r="Z41" s="24">
        <v>0.52166789999999996</v>
      </c>
      <c r="AA41" s="24">
        <v>0.74770400000000004</v>
      </c>
      <c r="AB41" s="24">
        <v>0.61693359999999997</v>
      </c>
      <c r="AC41" s="35">
        <v>0.62117270000000002</v>
      </c>
      <c r="AD41" s="24">
        <v>0.69580350000000002</v>
      </c>
      <c r="AE41" s="24">
        <v>0.52047259999999995</v>
      </c>
      <c r="AF41" s="24"/>
      <c r="AG41" s="15"/>
      <c r="AJ41" s="94"/>
      <c r="AK41" s="94"/>
      <c r="AL41" s="83"/>
    </row>
    <row r="42" spans="1:38" s="116" customFormat="1" x14ac:dyDescent="0.2">
      <c r="A42" s="133" t="s">
        <v>33</v>
      </c>
      <c r="B42" s="113" t="s">
        <v>54</v>
      </c>
      <c r="C42" s="114" t="s">
        <v>44</v>
      </c>
      <c r="D42" s="114" t="s">
        <v>47</v>
      </c>
      <c r="E42" s="115"/>
      <c r="F42" s="115"/>
      <c r="G42" s="116">
        <v>0.34574759999999999</v>
      </c>
      <c r="H42" s="116">
        <v>0.48355320000000002</v>
      </c>
      <c r="I42" s="116">
        <v>0.37981979999999999</v>
      </c>
      <c r="J42" s="116">
        <v>0.35426400000000002</v>
      </c>
      <c r="K42" s="116">
        <v>0.39310820000000002</v>
      </c>
      <c r="L42" s="116">
        <v>0.30935269999999998</v>
      </c>
      <c r="M42" s="116">
        <v>0.40945819999999999</v>
      </c>
      <c r="N42" s="116">
        <v>0.53212020000000004</v>
      </c>
      <c r="O42" s="116">
        <v>0.25892150000000003</v>
      </c>
      <c r="P42" s="116">
        <v>0.27407310000000001</v>
      </c>
      <c r="Q42" s="116">
        <v>0.33375480000000002</v>
      </c>
      <c r="R42" s="116">
        <v>0.3697414</v>
      </c>
      <c r="S42" s="116">
        <v>0.34854230000000003</v>
      </c>
      <c r="T42" s="116">
        <v>0.39004820000000001</v>
      </c>
      <c r="U42" s="116">
        <v>0.46390350000000002</v>
      </c>
      <c r="V42" s="116">
        <v>0.36521320000000002</v>
      </c>
      <c r="W42" s="116">
        <v>0.36730040000000003</v>
      </c>
      <c r="X42" s="116">
        <v>0.45045370000000001</v>
      </c>
      <c r="Y42" s="116">
        <v>0.51793500000000003</v>
      </c>
      <c r="Z42" s="116">
        <v>0.3781678</v>
      </c>
      <c r="AA42" s="116">
        <v>0.41695399999999999</v>
      </c>
      <c r="AB42" s="116">
        <v>0.49012919999999999</v>
      </c>
      <c r="AC42" s="118">
        <v>0.4341428</v>
      </c>
      <c r="AD42" s="116">
        <v>0.48411219999999999</v>
      </c>
      <c r="AE42" s="116">
        <v>0.36028189999999999</v>
      </c>
      <c r="AH42" s="117">
        <f>AVERAGE(G42:AE42)</f>
        <v>0.39644395600000004</v>
      </c>
      <c r="AI42" s="117">
        <f>STDEV(G42:AE42)</f>
        <v>7.1662231331289128E-2</v>
      </c>
      <c r="AJ42" s="142">
        <v>0.29299999999999998</v>
      </c>
      <c r="AK42" s="142">
        <v>0.30099999999999999</v>
      </c>
      <c r="AL42" s="119" t="s">
        <v>13</v>
      </c>
    </row>
    <row r="43" spans="1:38" s="131" customFormat="1" x14ac:dyDescent="0.2">
      <c r="A43" s="127"/>
      <c r="B43" s="128"/>
      <c r="C43" s="129"/>
      <c r="D43" s="129"/>
      <c r="E43" s="115"/>
      <c r="F43" s="115"/>
      <c r="G43" s="116">
        <v>0.17124490000000001</v>
      </c>
      <c r="H43" s="116">
        <v>0.29313</v>
      </c>
      <c r="I43" s="116">
        <v>0.23685400000000001</v>
      </c>
      <c r="J43" s="116">
        <v>0.2191912</v>
      </c>
      <c r="K43" s="116">
        <v>0.24292279999999999</v>
      </c>
      <c r="L43" s="116">
        <v>0.1654796</v>
      </c>
      <c r="M43" s="116">
        <v>0.23649210000000001</v>
      </c>
      <c r="N43" s="116">
        <v>0.33465739999999999</v>
      </c>
      <c r="O43" s="116">
        <v>0.16045190000000001</v>
      </c>
      <c r="P43" s="116">
        <v>0.1758576</v>
      </c>
      <c r="Q43" s="116">
        <v>0.221445</v>
      </c>
      <c r="R43" s="116">
        <v>0.25056129999999999</v>
      </c>
      <c r="S43" s="116">
        <v>0.23167489999999999</v>
      </c>
      <c r="T43" s="116">
        <v>0.26544299999999998</v>
      </c>
      <c r="U43" s="116">
        <v>0.33608890000000002</v>
      </c>
      <c r="V43" s="116">
        <v>0.27369120000000002</v>
      </c>
      <c r="W43" s="116">
        <v>0.27888479999999999</v>
      </c>
      <c r="X43" s="116">
        <v>0.34447909999999998</v>
      </c>
      <c r="Y43" s="116">
        <v>0.40853159999999999</v>
      </c>
      <c r="Z43" s="116">
        <v>0.29810700000000001</v>
      </c>
      <c r="AA43" s="116">
        <v>0.32790760000000002</v>
      </c>
      <c r="AB43" s="116">
        <v>0.38457039999999998</v>
      </c>
      <c r="AC43" s="118">
        <v>0.34750959999999997</v>
      </c>
      <c r="AD43" s="116">
        <v>0.39539809999999997</v>
      </c>
      <c r="AE43" s="116">
        <v>0.28572170000000002</v>
      </c>
      <c r="AF43" s="116"/>
      <c r="AG43" s="116"/>
      <c r="AJ43" s="144"/>
      <c r="AK43" s="144"/>
      <c r="AL43" s="132"/>
    </row>
    <row r="44" spans="1:38" s="131" customFormat="1" x14ac:dyDescent="0.2">
      <c r="A44" s="127"/>
      <c r="B44" s="128"/>
      <c r="C44" s="129"/>
      <c r="D44" s="129"/>
      <c r="E44" s="115"/>
      <c r="F44" s="115"/>
      <c r="G44" s="116">
        <v>0.57475100000000001</v>
      </c>
      <c r="H44" s="116">
        <v>0.67887540000000002</v>
      </c>
      <c r="I44" s="116">
        <v>0.54720369999999996</v>
      </c>
      <c r="J44" s="116">
        <v>0.51741519999999996</v>
      </c>
      <c r="K44" s="116">
        <v>0.56664859999999995</v>
      </c>
      <c r="L44" s="116">
        <v>0.50292879999999995</v>
      </c>
      <c r="M44" s="116">
        <v>0.60816309999999996</v>
      </c>
      <c r="N44" s="116">
        <v>0.72000980000000003</v>
      </c>
      <c r="O44" s="116">
        <v>0.38976650000000002</v>
      </c>
      <c r="P44" s="116">
        <v>0.40048610000000001</v>
      </c>
      <c r="Q44" s="116">
        <v>0.46873160000000003</v>
      </c>
      <c r="R44" s="116">
        <v>0.50724159999999996</v>
      </c>
      <c r="S44" s="116">
        <v>0.48699589999999998</v>
      </c>
      <c r="T44" s="116">
        <v>0.53087280000000003</v>
      </c>
      <c r="U44" s="116">
        <v>0.59664320000000004</v>
      </c>
      <c r="V44" s="116">
        <v>0.46763510000000003</v>
      </c>
      <c r="W44" s="116">
        <v>0.46564650000000002</v>
      </c>
      <c r="X44" s="116">
        <v>0.56112309999999999</v>
      </c>
      <c r="Y44" s="116">
        <v>0.62564540000000002</v>
      </c>
      <c r="Z44" s="116">
        <v>0.46547100000000002</v>
      </c>
      <c r="AA44" s="116">
        <v>0.51176869999999997</v>
      </c>
      <c r="AB44" s="116">
        <v>0.59657559999999998</v>
      </c>
      <c r="AC44" s="118">
        <v>0.52499600000000002</v>
      </c>
      <c r="AD44" s="116">
        <v>0.57383899999999999</v>
      </c>
      <c r="AE44" s="116">
        <v>0.44225209999999998</v>
      </c>
      <c r="AF44" s="116"/>
      <c r="AG44" s="116"/>
      <c r="AJ44" s="144"/>
      <c r="AK44" s="144"/>
      <c r="AL44" s="132"/>
    </row>
    <row r="45" spans="1:38" s="44" customFormat="1" x14ac:dyDescent="0.2">
      <c r="A45" s="40" t="s">
        <v>34</v>
      </c>
      <c r="B45" s="41" t="s">
        <v>54</v>
      </c>
      <c r="C45" s="42" t="s">
        <v>44</v>
      </c>
      <c r="D45" s="42" t="s">
        <v>47</v>
      </c>
      <c r="E45" s="23"/>
      <c r="F45" s="23">
        <v>0.28744550000000002</v>
      </c>
      <c r="G45" s="24">
        <v>0.418153</v>
      </c>
      <c r="H45" s="24">
        <v>0.45533069999999998</v>
      </c>
      <c r="I45" s="24">
        <v>0.1822763</v>
      </c>
      <c r="J45" s="24">
        <v>0.3925785</v>
      </c>
      <c r="K45" s="24">
        <v>0.1934227</v>
      </c>
      <c r="L45" s="24">
        <v>0.46277380000000001</v>
      </c>
      <c r="M45" s="24">
        <v>0.39815279999999997</v>
      </c>
      <c r="N45" s="24">
        <v>0.44193270000000001</v>
      </c>
      <c r="O45" s="24">
        <v>0.14040449999999999</v>
      </c>
      <c r="P45" s="24">
        <v>0.33121679999999998</v>
      </c>
      <c r="Q45" s="24">
        <v>0.31312790000000001</v>
      </c>
      <c r="R45" s="24">
        <v>0.42390260000000002</v>
      </c>
      <c r="S45" s="24">
        <v>0.31217719999999999</v>
      </c>
      <c r="T45" s="24">
        <v>0.29270010000000002</v>
      </c>
      <c r="U45" s="24">
        <v>0.371558</v>
      </c>
      <c r="V45" s="24">
        <v>0.36039650000000001</v>
      </c>
      <c r="W45" s="24">
        <v>0.25955859999999997</v>
      </c>
      <c r="X45" s="24">
        <v>0.30073870000000003</v>
      </c>
      <c r="Y45" s="24">
        <v>0.31274279999999999</v>
      </c>
      <c r="Z45" s="43">
        <v>0.2913578</v>
      </c>
      <c r="AA45" s="43">
        <v>0.25907079999999999</v>
      </c>
      <c r="AB45" s="43">
        <v>0.19611290000000001</v>
      </c>
      <c r="AC45" s="35">
        <v>0.43967410000000001</v>
      </c>
      <c r="AD45" s="43">
        <v>0.3103784</v>
      </c>
      <c r="AE45" s="43">
        <v>0.33337149999999999</v>
      </c>
      <c r="AF45" s="43"/>
      <c r="AG45" s="43"/>
      <c r="AH45" s="25">
        <f>AVERAGE(G45:AE45)</f>
        <v>0.32772438800000003</v>
      </c>
      <c r="AI45" s="25">
        <f>STDEV(G45:AE45)</f>
        <v>9.0125975279440232E-2</v>
      </c>
      <c r="AJ45" s="91">
        <v>0.41699999999999998</v>
      </c>
      <c r="AK45" s="91">
        <v>0.48599999999999999</v>
      </c>
      <c r="AL45" s="85" t="s">
        <v>14</v>
      </c>
    </row>
    <row r="46" spans="1:38" x14ac:dyDescent="0.2">
      <c r="A46" s="31"/>
      <c r="B46" s="32"/>
      <c r="C46" s="22"/>
      <c r="D46" s="22"/>
      <c r="E46" s="23"/>
      <c r="F46" s="23">
        <v>0.14306089999999999</v>
      </c>
      <c r="G46" s="24">
        <v>0.28813909999999998</v>
      </c>
      <c r="H46" s="24">
        <v>0.34794219999999998</v>
      </c>
      <c r="I46" s="24">
        <v>0.13293369999999999</v>
      </c>
      <c r="J46" s="24">
        <v>0.28103590000000001</v>
      </c>
      <c r="K46" s="24">
        <v>0.1268483</v>
      </c>
      <c r="L46" s="24">
        <v>0.33804279999999998</v>
      </c>
      <c r="M46" s="24">
        <v>0.30440709999999999</v>
      </c>
      <c r="N46" s="24">
        <v>0.35245409999999999</v>
      </c>
      <c r="O46" s="24">
        <v>0.1033705</v>
      </c>
      <c r="P46" s="24">
        <v>0.24575730000000001</v>
      </c>
      <c r="Q46" s="24">
        <v>0.227022</v>
      </c>
      <c r="R46" s="24">
        <v>0.32500059999999997</v>
      </c>
      <c r="S46" s="24">
        <v>0.23666090000000001</v>
      </c>
      <c r="T46" s="24">
        <v>0.22087909999999999</v>
      </c>
      <c r="U46" s="24">
        <v>0.28319499999999997</v>
      </c>
      <c r="V46" s="24">
        <v>0.2846418</v>
      </c>
      <c r="W46" s="24">
        <v>0.2018027</v>
      </c>
      <c r="X46" s="24">
        <v>0.23734669999999999</v>
      </c>
      <c r="Y46" s="24">
        <v>0.24897320000000001</v>
      </c>
      <c r="Z46" s="30">
        <v>0.2283347</v>
      </c>
      <c r="AA46" s="30">
        <v>0.20011319999999999</v>
      </c>
      <c r="AB46" s="30">
        <v>0.1454047</v>
      </c>
      <c r="AC46" s="35">
        <v>0.3414488</v>
      </c>
      <c r="AD46" s="30">
        <v>0.24715409999999999</v>
      </c>
      <c r="AE46" s="30">
        <v>0.26387240000000001</v>
      </c>
      <c r="AF46" s="30"/>
      <c r="AG46" s="30"/>
      <c r="AL46" s="84"/>
    </row>
    <row r="47" spans="1:38" x14ac:dyDescent="0.2">
      <c r="A47" s="31"/>
      <c r="B47" s="32"/>
      <c r="C47" s="22"/>
      <c r="D47" s="22"/>
      <c r="E47" s="23"/>
      <c r="F47" s="23">
        <v>0.49361300000000002</v>
      </c>
      <c r="G47" s="24">
        <v>0.56062979999999996</v>
      </c>
      <c r="H47" s="24">
        <v>0.56704060000000001</v>
      </c>
      <c r="I47" s="24">
        <v>0.24476390000000001</v>
      </c>
      <c r="J47" s="24">
        <v>0.51658309999999996</v>
      </c>
      <c r="K47" s="24">
        <v>0.28358939999999999</v>
      </c>
      <c r="L47" s="24">
        <v>0.59234469999999995</v>
      </c>
      <c r="M47" s="24">
        <v>0.50001569999999995</v>
      </c>
      <c r="N47" s="24">
        <v>0.53534720000000002</v>
      </c>
      <c r="O47" s="24">
        <v>0.1879257</v>
      </c>
      <c r="P47" s="24">
        <v>0.42947239999999998</v>
      </c>
      <c r="Q47" s="24">
        <v>0.41438449999999999</v>
      </c>
      <c r="R47" s="24">
        <v>0.52930109999999997</v>
      </c>
      <c r="S47" s="24">
        <v>0.39918880000000001</v>
      </c>
      <c r="T47" s="24">
        <v>0.37658659999999999</v>
      </c>
      <c r="U47" s="24">
        <v>0.46943590000000002</v>
      </c>
      <c r="V47" s="24">
        <v>0.44380459999999999</v>
      </c>
      <c r="W47" s="24">
        <v>0.327071</v>
      </c>
      <c r="X47" s="24">
        <v>0.3727858</v>
      </c>
      <c r="Y47" s="24">
        <v>0.3844841</v>
      </c>
      <c r="Z47" s="30">
        <v>0.36358010000000002</v>
      </c>
      <c r="AA47" s="30">
        <v>0.32827000000000001</v>
      </c>
      <c r="AB47" s="30">
        <v>0.2591427</v>
      </c>
      <c r="AC47" s="35">
        <v>0.54286319999999999</v>
      </c>
      <c r="AD47" s="30">
        <v>0.38157869999999999</v>
      </c>
      <c r="AE47" s="30">
        <v>0.4109564</v>
      </c>
      <c r="AF47" s="30"/>
      <c r="AG47" s="30"/>
      <c r="AL47" s="84"/>
    </row>
    <row r="48" spans="1:38" s="100" customFormat="1" x14ac:dyDescent="0.2">
      <c r="A48" s="112" t="s">
        <v>35</v>
      </c>
      <c r="B48" s="113" t="s">
        <v>54</v>
      </c>
      <c r="C48" s="114" t="s">
        <v>43</v>
      </c>
      <c r="D48" s="114" t="s">
        <v>45</v>
      </c>
      <c r="E48" s="115">
        <v>0.17165169999999999</v>
      </c>
      <c r="F48" s="115">
        <v>0.31303700000000001</v>
      </c>
      <c r="G48" s="116">
        <v>0.31903609999999999</v>
      </c>
      <c r="H48" s="116">
        <v>0.28237839999999997</v>
      </c>
      <c r="I48" s="116">
        <v>0.3267909</v>
      </c>
      <c r="J48" s="116">
        <v>0.38396180000000002</v>
      </c>
      <c r="K48" s="116">
        <v>0.27922249999999998</v>
      </c>
      <c r="L48" s="116">
        <v>0.32201459999999998</v>
      </c>
      <c r="M48" s="116">
        <v>0.34867819999999999</v>
      </c>
      <c r="N48" s="116">
        <v>0.50550309999999998</v>
      </c>
      <c r="O48" s="116">
        <v>0.36416690000000002</v>
      </c>
      <c r="P48" s="116">
        <v>0.4078003</v>
      </c>
      <c r="Q48" s="116">
        <v>0.43562050000000002</v>
      </c>
      <c r="R48" s="116">
        <v>0.42191620000000002</v>
      </c>
      <c r="S48" s="116">
        <v>0.4462391</v>
      </c>
      <c r="T48" s="116">
        <v>0.43077179999999998</v>
      </c>
      <c r="U48" s="116">
        <v>0.4028178</v>
      </c>
      <c r="V48" s="116">
        <v>0.33944800000000003</v>
      </c>
      <c r="W48" s="116">
        <v>0.31737340000000003</v>
      </c>
      <c r="X48" s="116">
        <v>0.32407920000000001</v>
      </c>
      <c r="Y48" s="116">
        <v>0.35472029999999999</v>
      </c>
      <c r="Z48" s="116">
        <v>0.33902520000000003</v>
      </c>
      <c r="AA48" s="116">
        <v>0.35141480000000003</v>
      </c>
      <c r="AB48" s="116">
        <v>0.26730730000000003</v>
      </c>
      <c r="AC48" s="118">
        <v>0.35143960000000002</v>
      </c>
      <c r="AD48" s="116">
        <v>0.31217109999999998</v>
      </c>
      <c r="AE48" s="116">
        <v>0.27429799999999999</v>
      </c>
      <c r="AF48" s="116"/>
      <c r="AG48" s="116"/>
      <c r="AH48" s="117">
        <f>AVERAGE(G48:AE48)</f>
        <v>0.35632780400000003</v>
      </c>
      <c r="AI48" s="117">
        <f>STDEV(G48:AE48)</f>
        <v>6.0143115697694191E-2</v>
      </c>
      <c r="AJ48" s="142">
        <v>0.42599999999999999</v>
      </c>
      <c r="AK48" s="142">
        <v>0.58599999999999997</v>
      </c>
      <c r="AL48" s="119" t="s">
        <v>15</v>
      </c>
    </row>
    <row r="49" spans="1:38" s="130" customFormat="1" x14ac:dyDescent="0.2">
      <c r="A49" s="127"/>
      <c r="B49" s="128"/>
      <c r="C49" s="129"/>
      <c r="D49" s="129"/>
      <c r="E49" s="115">
        <v>0.1082178</v>
      </c>
      <c r="F49" s="115">
        <v>0.23808779999999999</v>
      </c>
      <c r="G49" s="116">
        <v>0.25392700000000001</v>
      </c>
      <c r="H49" s="116">
        <v>0.22511300000000001</v>
      </c>
      <c r="I49" s="116">
        <v>0.26868029999999998</v>
      </c>
      <c r="J49" s="116">
        <v>0.32184960000000001</v>
      </c>
      <c r="K49" s="116">
        <v>0.22827810000000001</v>
      </c>
      <c r="L49" s="116">
        <v>0.26070759999999998</v>
      </c>
      <c r="M49" s="116">
        <v>0.2840607</v>
      </c>
      <c r="N49" s="116">
        <v>0.42760389999999998</v>
      </c>
      <c r="O49" s="116">
        <v>0.30945729999999999</v>
      </c>
      <c r="P49" s="116">
        <v>0.35123120000000002</v>
      </c>
      <c r="Q49" s="116">
        <v>0.37440210000000002</v>
      </c>
      <c r="R49" s="116">
        <v>0.35520580000000002</v>
      </c>
      <c r="S49" s="116">
        <v>0.38049119999999997</v>
      </c>
      <c r="T49" s="116">
        <v>0.36850860000000002</v>
      </c>
      <c r="U49" s="116">
        <v>0.33417419999999998</v>
      </c>
      <c r="V49" s="116">
        <v>0.28093459999999998</v>
      </c>
      <c r="W49" s="116">
        <v>0.25870969999999999</v>
      </c>
      <c r="X49" s="116">
        <v>0.26395180000000001</v>
      </c>
      <c r="Y49" s="116">
        <v>0.29144110000000001</v>
      </c>
      <c r="Z49" s="116">
        <v>0.2755128</v>
      </c>
      <c r="AA49" s="116">
        <v>0.28689949999999997</v>
      </c>
      <c r="AB49" s="116">
        <v>0.20797450000000001</v>
      </c>
      <c r="AC49" s="118">
        <v>0.270681</v>
      </c>
      <c r="AD49" s="116">
        <v>0.23923469999999999</v>
      </c>
      <c r="AE49" s="116">
        <v>0.20463999999999999</v>
      </c>
      <c r="AF49" s="116"/>
      <c r="AG49" s="131"/>
      <c r="AH49" s="124"/>
      <c r="AI49" s="124"/>
      <c r="AJ49" s="144"/>
      <c r="AK49" s="144"/>
      <c r="AL49" s="132"/>
    </row>
    <row r="50" spans="1:38" s="130" customFormat="1" x14ac:dyDescent="0.2">
      <c r="A50" s="127"/>
      <c r="B50" s="128"/>
      <c r="C50" s="129"/>
      <c r="D50" s="129"/>
      <c r="E50" s="115">
        <v>0.26137060000000001</v>
      </c>
      <c r="F50" s="115">
        <v>0.3992175</v>
      </c>
      <c r="G50" s="116">
        <v>0.39206669999999999</v>
      </c>
      <c r="H50" s="116">
        <v>0.34767530000000002</v>
      </c>
      <c r="I50" s="116">
        <v>0.3907543</v>
      </c>
      <c r="J50" s="116">
        <v>0.45010480000000003</v>
      </c>
      <c r="K50" s="116">
        <v>0.33657749999999997</v>
      </c>
      <c r="L50" s="116">
        <v>0.39013059999999999</v>
      </c>
      <c r="M50" s="116">
        <v>0.41938429999999999</v>
      </c>
      <c r="N50" s="116">
        <v>0.58313610000000005</v>
      </c>
      <c r="O50" s="116">
        <v>0.42262919999999998</v>
      </c>
      <c r="P50" s="116">
        <v>0.46692309999999998</v>
      </c>
      <c r="Q50" s="116">
        <v>0.49886649999999999</v>
      </c>
      <c r="R50" s="116">
        <v>0.49160310000000002</v>
      </c>
      <c r="S50" s="116">
        <v>0.51392340000000003</v>
      </c>
      <c r="T50" s="116">
        <v>0.49530370000000001</v>
      </c>
      <c r="U50" s="116">
        <v>0.47549209999999997</v>
      </c>
      <c r="V50" s="116">
        <v>0.40331289999999997</v>
      </c>
      <c r="W50" s="116">
        <v>0.38247609999999999</v>
      </c>
      <c r="X50" s="116">
        <v>0.39063419999999999</v>
      </c>
      <c r="Y50" s="116">
        <v>0.42352640000000003</v>
      </c>
      <c r="Z50" s="116">
        <v>0.40891499999999997</v>
      </c>
      <c r="AA50" s="116">
        <v>0.42185529999999999</v>
      </c>
      <c r="AB50" s="116">
        <v>0.33637820000000002</v>
      </c>
      <c r="AC50" s="118">
        <v>0.44170029999999999</v>
      </c>
      <c r="AD50" s="116">
        <v>0.39577570000000001</v>
      </c>
      <c r="AE50" s="116">
        <v>0.3570237</v>
      </c>
      <c r="AF50" s="116"/>
      <c r="AG50" s="131"/>
      <c r="AH50" s="124"/>
      <c r="AI50" s="124"/>
      <c r="AJ50" s="144"/>
      <c r="AK50" s="144"/>
      <c r="AL50" s="132"/>
    </row>
    <row r="51" spans="1:38" x14ac:dyDescent="0.2">
      <c r="A51" s="31" t="s">
        <v>36</v>
      </c>
      <c r="B51" s="21" t="s">
        <v>54</v>
      </c>
      <c r="C51" s="22" t="s">
        <v>45</v>
      </c>
      <c r="D51" s="22" t="s">
        <v>46</v>
      </c>
      <c r="E51" s="23"/>
      <c r="F51" s="23"/>
      <c r="G51" s="24">
        <v>0.1604863</v>
      </c>
      <c r="H51" s="24">
        <v>0.28036650000000002</v>
      </c>
      <c r="I51" s="24">
        <v>0.63567870000000004</v>
      </c>
      <c r="J51" s="24">
        <v>0.24379999999999999</v>
      </c>
      <c r="K51" s="24">
        <v>0.1818438</v>
      </c>
      <c r="L51" s="24">
        <v>8.7107199999999996E-2</v>
      </c>
      <c r="M51" s="24"/>
      <c r="N51" s="24">
        <v>0.33176709999999998</v>
      </c>
      <c r="O51" s="24">
        <v>0.20361319999999999</v>
      </c>
      <c r="P51" s="24">
        <v>0.67029240000000001</v>
      </c>
      <c r="Q51" s="24">
        <v>0.24435670000000001</v>
      </c>
      <c r="R51" s="24">
        <v>0.43852069999999999</v>
      </c>
      <c r="S51" s="24">
        <v>0.23389969999999999</v>
      </c>
      <c r="T51" s="24">
        <v>0.19176119999999999</v>
      </c>
      <c r="U51" s="24"/>
      <c r="V51" s="24">
        <v>0.28616510000000001</v>
      </c>
      <c r="W51" s="24">
        <v>0.61118950000000005</v>
      </c>
      <c r="X51" s="24">
        <v>0.34408919999999998</v>
      </c>
      <c r="Y51" s="24">
        <v>0.3393525</v>
      </c>
      <c r="Z51" s="24">
        <v>0.2017137</v>
      </c>
      <c r="AA51" s="24">
        <v>0.50202619999999998</v>
      </c>
      <c r="AB51" s="24">
        <v>0.16647960000000001</v>
      </c>
      <c r="AC51" s="24">
        <v>0.62884079999999998</v>
      </c>
      <c r="AD51" s="24">
        <v>0.71013300000000001</v>
      </c>
      <c r="AE51" s="24">
        <v>0.15727630000000001</v>
      </c>
      <c r="AF51" s="24"/>
      <c r="AG51" s="24"/>
      <c r="AH51" s="25">
        <f>AVERAGE(G51:AE51)</f>
        <v>0.34133736521739133</v>
      </c>
      <c r="AI51" s="25">
        <f>STDEV(G51:AE51)</f>
        <v>0.19152453716671447</v>
      </c>
      <c r="AJ51" s="91">
        <v>0.59</v>
      </c>
      <c r="AK51" s="91">
        <v>0.20699999999999999</v>
      </c>
      <c r="AL51" s="84" t="s">
        <v>16</v>
      </c>
    </row>
    <row r="52" spans="1:38" x14ac:dyDescent="0.2">
      <c r="A52" s="31"/>
      <c r="B52" s="32"/>
      <c r="C52" s="22"/>
      <c r="D52" s="22"/>
      <c r="E52" s="23"/>
      <c r="F52" s="23"/>
      <c r="G52" s="24">
        <v>3.4838800000000003E-2</v>
      </c>
      <c r="H52" s="24">
        <v>7.0276900000000003E-2</v>
      </c>
      <c r="I52" s="24">
        <v>0.14295830000000001</v>
      </c>
      <c r="J52" s="24">
        <v>7.8656100000000007E-2</v>
      </c>
      <c r="K52" s="24">
        <v>6.10541E-2</v>
      </c>
      <c r="L52" s="24">
        <v>2.02851E-2</v>
      </c>
      <c r="M52" s="24"/>
      <c r="N52" s="24">
        <v>0.13947380000000001</v>
      </c>
      <c r="O52" s="24">
        <v>8.49028E-2</v>
      </c>
      <c r="P52" s="24">
        <v>0.1741798</v>
      </c>
      <c r="Q52" s="24">
        <v>0.1095503</v>
      </c>
      <c r="R52" s="24">
        <v>0.19817480000000001</v>
      </c>
      <c r="S52" s="24">
        <v>0.1008884</v>
      </c>
      <c r="T52" s="24">
        <v>6.4788100000000001E-2</v>
      </c>
      <c r="U52" s="24"/>
      <c r="V52" s="24">
        <v>5.5886600000000002E-2</v>
      </c>
      <c r="W52" s="24">
        <v>0.17233029999999999</v>
      </c>
      <c r="X52" s="24">
        <v>0.16926930000000001</v>
      </c>
      <c r="Y52" s="24">
        <v>0.1723285</v>
      </c>
      <c r="Z52" s="24">
        <v>9.2495499999999994E-2</v>
      </c>
      <c r="AA52" s="24">
        <v>0.26900610000000003</v>
      </c>
      <c r="AB52" s="24">
        <v>8.73892E-2</v>
      </c>
      <c r="AC52" s="24">
        <v>0.36522870000000002</v>
      </c>
      <c r="AD52" s="24">
        <v>0.41222779999999998</v>
      </c>
      <c r="AE52" s="24">
        <v>8.7439500000000003E-2</v>
      </c>
      <c r="AF52" s="24"/>
      <c r="AG52" s="30"/>
      <c r="AH52" s="37"/>
      <c r="AI52" s="37"/>
      <c r="AL52" s="84"/>
    </row>
    <row r="53" spans="1:38" x14ac:dyDescent="0.2">
      <c r="A53" s="31"/>
      <c r="B53" s="32"/>
      <c r="C53" s="22"/>
      <c r="D53" s="22"/>
      <c r="E53" s="23"/>
      <c r="F53" s="23"/>
      <c r="G53" s="24">
        <v>0.50308410000000003</v>
      </c>
      <c r="H53" s="24">
        <v>0.6675567</v>
      </c>
      <c r="I53" s="24">
        <v>0.94805600000000001</v>
      </c>
      <c r="J53" s="24">
        <v>0.54905009999999999</v>
      </c>
      <c r="K53" s="24">
        <v>0.4317259</v>
      </c>
      <c r="L53" s="24">
        <v>0.30542839999999999</v>
      </c>
      <c r="M53" s="24"/>
      <c r="N53" s="24">
        <v>0.60330640000000002</v>
      </c>
      <c r="O53" s="24">
        <v>0.41333330000000001</v>
      </c>
      <c r="P53" s="24">
        <v>0.95144589999999996</v>
      </c>
      <c r="Q53" s="24">
        <v>0.4594548</v>
      </c>
      <c r="R53" s="24">
        <v>0.71164879999999997</v>
      </c>
      <c r="S53" s="24">
        <v>0.4537699</v>
      </c>
      <c r="T53" s="24">
        <v>0.44829479999999999</v>
      </c>
      <c r="U53" s="24"/>
      <c r="V53" s="24">
        <v>0.73081379999999996</v>
      </c>
      <c r="W53" s="24">
        <v>0.92228679999999996</v>
      </c>
      <c r="X53" s="24">
        <v>0.57458100000000001</v>
      </c>
      <c r="Y53" s="24">
        <v>0.55893769999999998</v>
      </c>
      <c r="Z53" s="24">
        <v>0.38516139999999999</v>
      </c>
      <c r="AA53" s="24">
        <v>0.73416950000000003</v>
      </c>
      <c r="AB53" s="24">
        <v>0.2940837</v>
      </c>
      <c r="AC53" s="24">
        <v>0.83302719999999997</v>
      </c>
      <c r="AD53" s="24">
        <v>0.89537160000000005</v>
      </c>
      <c r="AE53" s="24">
        <v>0.26659579999999999</v>
      </c>
      <c r="AF53" s="24"/>
      <c r="AG53" s="30"/>
      <c r="AH53" s="37"/>
      <c r="AI53" s="37"/>
      <c r="AL53" s="84"/>
    </row>
    <row r="54" spans="1:38" s="100" customFormat="1" x14ac:dyDescent="0.2">
      <c r="A54" s="112" t="s">
        <v>37</v>
      </c>
      <c r="B54" s="113" t="s">
        <v>54</v>
      </c>
      <c r="C54" s="114" t="s">
        <v>45</v>
      </c>
      <c r="D54" s="114" t="s">
        <v>47</v>
      </c>
      <c r="E54" s="115"/>
      <c r="F54" s="115">
        <v>0.55680059999999998</v>
      </c>
      <c r="G54" s="116">
        <v>0.30124659999999998</v>
      </c>
      <c r="H54" s="116">
        <v>0.2678027</v>
      </c>
      <c r="I54" s="116">
        <v>0.45171129999999998</v>
      </c>
      <c r="J54" s="116">
        <v>0.43460989999999999</v>
      </c>
      <c r="K54" s="116">
        <v>0.2794759</v>
      </c>
      <c r="L54" s="116">
        <v>0.3810268</v>
      </c>
      <c r="M54" s="116">
        <v>0.39738279999999998</v>
      </c>
      <c r="N54" s="116">
        <v>0.39586939999999998</v>
      </c>
      <c r="O54" s="116">
        <v>0.33875860000000002</v>
      </c>
      <c r="P54" s="116">
        <v>0.37349209999999999</v>
      </c>
      <c r="Q54" s="116">
        <v>0.29162440000000001</v>
      </c>
      <c r="R54" s="116">
        <v>0.49876799999999999</v>
      </c>
      <c r="S54" s="116">
        <v>0.33234459999999999</v>
      </c>
      <c r="T54" s="116">
        <v>0.4165372</v>
      </c>
      <c r="U54" s="116">
        <v>0.2476903</v>
      </c>
      <c r="V54" s="116">
        <v>0.42125000000000001</v>
      </c>
      <c r="W54" s="116">
        <v>0.28460829999999998</v>
      </c>
      <c r="X54" s="116">
        <v>0.373172</v>
      </c>
      <c r="Y54" s="116">
        <v>0.29821500000000001</v>
      </c>
      <c r="Z54" s="116">
        <v>0.3618672</v>
      </c>
      <c r="AA54" s="116">
        <v>0.49313489999999999</v>
      </c>
      <c r="AB54" s="116">
        <v>0.3543347</v>
      </c>
      <c r="AC54" s="118">
        <v>0.44686870000000001</v>
      </c>
      <c r="AD54" s="116">
        <v>0.38726500000000003</v>
      </c>
      <c r="AE54" s="116">
        <v>0.38370900000000002</v>
      </c>
      <c r="AF54" s="116"/>
      <c r="AG54" s="116"/>
      <c r="AH54" s="117">
        <f>AVERAGE(G54:AE54)</f>
        <v>0.36851061599999996</v>
      </c>
      <c r="AI54" s="117">
        <f>STDEV(G54:AE54)</f>
        <v>6.9194096979274575E-2</v>
      </c>
      <c r="AJ54" s="142">
        <v>0.53</v>
      </c>
      <c r="AK54" s="142">
        <v>0.40200000000000002</v>
      </c>
      <c r="AL54" s="119" t="s">
        <v>17</v>
      </c>
    </row>
    <row r="55" spans="1:38" s="100" customFormat="1" x14ac:dyDescent="0.2">
      <c r="A55" s="112"/>
      <c r="B55" s="136"/>
      <c r="C55" s="114"/>
      <c r="D55" s="114"/>
      <c r="E55" s="115"/>
      <c r="F55" s="115">
        <v>0.16529289999999999</v>
      </c>
      <c r="G55" s="116">
        <v>0.14515030000000001</v>
      </c>
      <c r="H55" s="116">
        <v>0.13007679999999999</v>
      </c>
      <c r="I55" s="116">
        <v>0.259409</v>
      </c>
      <c r="J55" s="116">
        <v>0.27110600000000001</v>
      </c>
      <c r="K55" s="116">
        <v>0.157225</v>
      </c>
      <c r="L55" s="116">
        <v>0.23283899999999999</v>
      </c>
      <c r="M55" s="116">
        <v>0.23581630000000001</v>
      </c>
      <c r="N55" s="116">
        <v>0.25768770000000002</v>
      </c>
      <c r="O55" s="116">
        <v>0.21548900000000001</v>
      </c>
      <c r="P55" s="116">
        <v>0.2435783</v>
      </c>
      <c r="Q55" s="116">
        <v>0.185201</v>
      </c>
      <c r="R55" s="116">
        <v>0.33617279999999999</v>
      </c>
      <c r="S55" s="116">
        <v>0.22160560000000001</v>
      </c>
      <c r="T55" s="116">
        <v>0.2835376</v>
      </c>
      <c r="U55" s="116">
        <v>0.1638809</v>
      </c>
      <c r="V55" s="116">
        <v>0.27659899999999998</v>
      </c>
      <c r="W55" s="116">
        <v>0.1843854</v>
      </c>
      <c r="X55" s="116">
        <v>0.25512059999999998</v>
      </c>
      <c r="Y55" s="116">
        <v>0.20520530000000001</v>
      </c>
      <c r="Z55" s="116">
        <v>0.25513350000000001</v>
      </c>
      <c r="AA55" s="116">
        <v>0.35364390000000001</v>
      </c>
      <c r="AB55" s="116">
        <v>0.2431672</v>
      </c>
      <c r="AC55" s="118">
        <v>0.31808999999999998</v>
      </c>
      <c r="AD55" s="116">
        <v>0.26998630000000001</v>
      </c>
      <c r="AE55" s="116">
        <v>0.27052749999999998</v>
      </c>
      <c r="AF55" s="116"/>
      <c r="AG55" s="131"/>
      <c r="AH55" s="124"/>
      <c r="AI55" s="124"/>
      <c r="AJ55" s="142"/>
      <c r="AK55" s="142"/>
      <c r="AL55" s="119"/>
    </row>
    <row r="56" spans="1:38" s="100" customFormat="1" x14ac:dyDescent="0.2">
      <c r="A56" s="112"/>
      <c r="B56" s="136"/>
      <c r="C56" s="114"/>
      <c r="D56" s="114"/>
      <c r="E56" s="115"/>
      <c r="F56" s="115">
        <v>0.88852240000000005</v>
      </c>
      <c r="G56" s="116">
        <v>0.52258939999999998</v>
      </c>
      <c r="H56" s="116">
        <v>0.47219889999999998</v>
      </c>
      <c r="I56" s="116">
        <v>0.65960289999999999</v>
      </c>
      <c r="J56" s="116">
        <v>0.61369830000000003</v>
      </c>
      <c r="K56" s="116">
        <v>0.44643040000000001</v>
      </c>
      <c r="L56" s="116">
        <v>0.55526450000000005</v>
      </c>
      <c r="M56" s="116">
        <v>0.58491680000000001</v>
      </c>
      <c r="N56" s="116">
        <v>0.55295309999999998</v>
      </c>
      <c r="O56" s="116">
        <v>0.488624</v>
      </c>
      <c r="P56" s="116">
        <v>0.52463789999999999</v>
      </c>
      <c r="Q56" s="116">
        <v>0.4271433</v>
      </c>
      <c r="R56" s="116">
        <v>0.6616242</v>
      </c>
      <c r="S56" s="116">
        <v>0.46533930000000001</v>
      </c>
      <c r="T56" s="116">
        <v>0.56290770000000001</v>
      </c>
      <c r="U56" s="116">
        <v>0.35610579999999997</v>
      </c>
      <c r="V56" s="116">
        <v>0.58081170000000004</v>
      </c>
      <c r="W56" s="116">
        <v>0.41180260000000002</v>
      </c>
      <c r="X56" s="116">
        <v>0.50855430000000001</v>
      </c>
      <c r="Y56" s="116">
        <v>0.41155229999999998</v>
      </c>
      <c r="Z56" s="116">
        <v>0.48422510000000002</v>
      </c>
      <c r="AA56" s="116">
        <v>0.63370289999999996</v>
      </c>
      <c r="AB56" s="116">
        <v>0.48383429999999999</v>
      </c>
      <c r="AC56" s="118">
        <v>0.58319480000000001</v>
      </c>
      <c r="AD56" s="116">
        <v>0.51925200000000005</v>
      </c>
      <c r="AE56" s="116">
        <v>0.51106779999999996</v>
      </c>
      <c r="AF56" s="116"/>
      <c r="AG56" s="131"/>
      <c r="AH56" s="124"/>
      <c r="AI56" s="124"/>
      <c r="AJ56" s="142"/>
      <c r="AK56" s="142"/>
      <c r="AL56" s="119"/>
    </row>
    <row r="57" spans="1:38" x14ac:dyDescent="0.2">
      <c r="A57" s="31" t="s">
        <v>38</v>
      </c>
      <c r="B57" s="21" t="s">
        <v>54</v>
      </c>
      <c r="C57" s="22" t="s">
        <v>45</v>
      </c>
      <c r="D57" s="22" t="s">
        <v>47</v>
      </c>
      <c r="E57" s="23"/>
      <c r="F57" s="23">
        <v>0.24983240000000001</v>
      </c>
      <c r="G57" s="24">
        <v>0.38914090000000001</v>
      </c>
      <c r="H57" s="24">
        <v>0.34392820000000002</v>
      </c>
      <c r="I57" s="24">
        <v>0.2913888</v>
      </c>
      <c r="J57" s="24">
        <v>0.44154019999999999</v>
      </c>
      <c r="K57" s="24">
        <v>0.41070129999999999</v>
      </c>
      <c r="L57" s="24">
        <v>0.31044529999999998</v>
      </c>
      <c r="M57" s="24">
        <v>0.3883335</v>
      </c>
      <c r="N57" s="24">
        <v>0.47805730000000002</v>
      </c>
      <c r="O57" s="24">
        <v>0.23808969999999999</v>
      </c>
      <c r="P57" s="24">
        <v>0.36433290000000002</v>
      </c>
      <c r="Q57" s="24">
        <v>0.46405220000000003</v>
      </c>
      <c r="R57" s="24">
        <v>0.31929190000000002</v>
      </c>
      <c r="S57" s="24">
        <v>0.32077549999999999</v>
      </c>
      <c r="T57" s="24">
        <v>0.38606760000000001</v>
      </c>
      <c r="U57" s="24">
        <v>0.41196840000000001</v>
      </c>
      <c r="V57" s="24">
        <v>0.36070439999999998</v>
      </c>
      <c r="W57" s="24">
        <v>0.37571719999999997</v>
      </c>
      <c r="X57" s="24">
        <v>0.47483789999999998</v>
      </c>
      <c r="Y57" s="24">
        <v>0.47435620000000001</v>
      </c>
      <c r="Z57" s="24">
        <v>0.36851159999999999</v>
      </c>
      <c r="AA57" s="24">
        <v>0.47672619999999999</v>
      </c>
      <c r="AB57" s="24">
        <v>0.47686260000000003</v>
      </c>
      <c r="AC57" s="35">
        <v>0.3972137</v>
      </c>
      <c r="AD57" s="24">
        <v>0.37362450000000003</v>
      </c>
      <c r="AE57" s="24">
        <v>0.44477220000000001</v>
      </c>
      <c r="AF57" s="24"/>
      <c r="AG57" s="24"/>
      <c r="AH57" s="25">
        <f>AVERAGE(G57:AE57)</f>
        <v>0.39125760799999992</v>
      </c>
      <c r="AI57" s="25">
        <f>STDEV(G57:AE57)</f>
        <v>6.5419126783864287E-2</v>
      </c>
      <c r="AJ57" s="91">
        <v>0.47</v>
      </c>
      <c r="AK57" s="91">
        <v>0.47299999999999998</v>
      </c>
      <c r="AL57" s="84" t="s">
        <v>18</v>
      </c>
    </row>
    <row r="58" spans="1:38" x14ac:dyDescent="0.2">
      <c r="A58" s="31"/>
      <c r="B58" s="32"/>
      <c r="C58" s="22"/>
      <c r="D58" s="22"/>
      <c r="E58" s="23"/>
      <c r="F58" s="23">
        <v>8.7471699999999999E-2</v>
      </c>
      <c r="G58" s="24">
        <v>0.25790459999999998</v>
      </c>
      <c r="H58" s="24">
        <v>0.21880549999999999</v>
      </c>
      <c r="I58" s="24">
        <v>0.17796670000000001</v>
      </c>
      <c r="J58" s="24">
        <v>0.29596909999999998</v>
      </c>
      <c r="K58" s="24">
        <v>0.270451</v>
      </c>
      <c r="L58" s="24">
        <v>0.20483129999999999</v>
      </c>
      <c r="M58" s="24">
        <v>0.26007730000000001</v>
      </c>
      <c r="N58" s="24">
        <v>0.34013890000000002</v>
      </c>
      <c r="O58" s="24">
        <v>0.1577605</v>
      </c>
      <c r="P58" s="24">
        <v>0.26695140000000001</v>
      </c>
      <c r="Q58" s="24">
        <v>0.35077229999999998</v>
      </c>
      <c r="R58" s="24">
        <v>0.2358363</v>
      </c>
      <c r="S58" s="24">
        <v>0.2338903</v>
      </c>
      <c r="T58" s="24">
        <v>0.28170909999999999</v>
      </c>
      <c r="U58" s="24">
        <v>0.30271229999999999</v>
      </c>
      <c r="V58" s="24">
        <v>0.26499050000000002</v>
      </c>
      <c r="W58" s="24">
        <v>0.28516370000000002</v>
      </c>
      <c r="X58" s="24">
        <v>0.37385600000000002</v>
      </c>
      <c r="Y58" s="24">
        <v>0.3773358</v>
      </c>
      <c r="Z58" s="24">
        <v>0.29222599999999999</v>
      </c>
      <c r="AA58" s="24">
        <v>0.37895970000000001</v>
      </c>
      <c r="AB58" s="24">
        <v>0.37297829999999998</v>
      </c>
      <c r="AC58" s="35">
        <v>0.31337359999999997</v>
      </c>
      <c r="AD58" s="24">
        <v>0.29240490000000002</v>
      </c>
      <c r="AE58" s="24">
        <v>0.34458620000000001</v>
      </c>
      <c r="AF58" s="24"/>
      <c r="AG58" s="30"/>
      <c r="AH58" s="37"/>
      <c r="AI58" s="37"/>
      <c r="AL58" s="84"/>
    </row>
    <row r="59" spans="1:38" x14ac:dyDescent="0.2">
      <c r="A59" s="31"/>
      <c r="B59" s="32"/>
      <c r="C59" s="22"/>
      <c r="D59" s="22"/>
      <c r="E59" s="23"/>
      <c r="F59" s="23">
        <v>0.53640840000000001</v>
      </c>
      <c r="G59" s="24">
        <v>0.53868210000000005</v>
      </c>
      <c r="H59" s="24">
        <v>0.49524170000000001</v>
      </c>
      <c r="I59" s="24">
        <v>0.43853429999999999</v>
      </c>
      <c r="J59" s="24">
        <v>0.59790410000000005</v>
      </c>
      <c r="K59" s="24">
        <v>0.56714249999999999</v>
      </c>
      <c r="L59" s="24">
        <v>0.44035809999999997</v>
      </c>
      <c r="M59" s="24">
        <v>0.53417700000000001</v>
      </c>
      <c r="N59" s="24">
        <v>0.61940439999999997</v>
      </c>
      <c r="O59" s="24">
        <v>0.34267940000000002</v>
      </c>
      <c r="P59" s="24">
        <v>0.4742556</v>
      </c>
      <c r="Q59" s="24">
        <v>0.58116719999999999</v>
      </c>
      <c r="R59" s="24">
        <v>0.4161955</v>
      </c>
      <c r="S59" s="24">
        <v>0.42215160000000002</v>
      </c>
      <c r="T59" s="24">
        <v>0.5020637</v>
      </c>
      <c r="U59" s="24">
        <v>0.53064829999999996</v>
      </c>
      <c r="V59" s="24">
        <v>0.4689334</v>
      </c>
      <c r="W59" s="24">
        <v>0.4758829</v>
      </c>
      <c r="X59" s="24">
        <v>0.57792060000000001</v>
      </c>
      <c r="Y59" s="24">
        <v>0.57335219999999998</v>
      </c>
      <c r="Z59" s="24">
        <v>0.45199400000000001</v>
      </c>
      <c r="AA59" s="24">
        <v>0.57630939999999997</v>
      </c>
      <c r="AB59" s="24">
        <v>0.58278799999999997</v>
      </c>
      <c r="AC59" s="35">
        <v>0.48755700000000002</v>
      </c>
      <c r="AD59" s="24">
        <v>0.46265339999999999</v>
      </c>
      <c r="AE59" s="24">
        <v>0.54965819999999999</v>
      </c>
      <c r="AF59" s="24"/>
      <c r="AG59" s="30"/>
      <c r="AH59" s="37"/>
      <c r="AI59" s="37"/>
      <c r="AL59" s="84"/>
    </row>
    <row r="60" spans="1:38" s="130" customFormat="1" x14ac:dyDescent="0.2">
      <c r="A60" s="112" t="s">
        <v>39</v>
      </c>
      <c r="B60" s="113" t="s">
        <v>54</v>
      </c>
      <c r="C60" s="114" t="s">
        <v>45</v>
      </c>
      <c r="D60" s="114" t="s">
        <v>47</v>
      </c>
      <c r="E60" s="115"/>
      <c r="F60" s="115"/>
      <c r="G60" s="116">
        <v>0.23483273230687998</v>
      </c>
      <c r="H60" s="116">
        <v>0.21308573754882001</v>
      </c>
      <c r="I60" s="116"/>
      <c r="J60" s="116"/>
      <c r="K60" s="116"/>
      <c r="L60" s="116">
        <v>0.42498552484065999</v>
      </c>
      <c r="M60" s="116">
        <v>0.25015058165963999</v>
      </c>
      <c r="N60" s="116">
        <v>0.55117786242246003</v>
      </c>
      <c r="O60" s="116">
        <v>0.47357092990569005</v>
      </c>
      <c r="P60" s="116">
        <v>0.30599711609183999</v>
      </c>
      <c r="Q60" s="116">
        <v>0.49046360371859998</v>
      </c>
      <c r="R60" s="116">
        <v>0.46214536164119996</v>
      </c>
      <c r="S60" s="116">
        <v>0.12078187930536001</v>
      </c>
      <c r="T60" s="116">
        <v>0.49174223486713997</v>
      </c>
      <c r="U60" s="116">
        <v>0.35208583388469999</v>
      </c>
      <c r="V60" s="116">
        <v>0.18440217331847999</v>
      </c>
      <c r="W60" s="116">
        <v>0.37922922396756004</v>
      </c>
      <c r="X60" s="116">
        <v>0.39570477883934002</v>
      </c>
      <c r="Y60" s="116">
        <v>0.210712452854</v>
      </c>
      <c r="Z60" s="116">
        <v>0.13594449232</v>
      </c>
      <c r="AA60" s="116"/>
      <c r="AB60" s="116">
        <v>0.26326203882757998</v>
      </c>
      <c r="AC60" s="116">
        <v>0.47064263683725005</v>
      </c>
      <c r="AD60" s="116"/>
      <c r="AE60" s="116"/>
      <c r="AF60" s="116"/>
      <c r="AG60" s="116"/>
      <c r="AH60" s="117">
        <f>AVERAGE(G60:AE60)</f>
        <v>0.33741669448195788</v>
      </c>
      <c r="AI60" s="117">
        <f>STDEV(G60:AE60)</f>
        <v>0.13434603728063749</v>
      </c>
      <c r="AJ60" s="147">
        <v>0.41199999999999998</v>
      </c>
      <c r="AK60" s="147">
        <v>0.21</v>
      </c>
      <c r="AL60" s="119" t="s">
        <v>19</v>
      </c>
    </row>
    <row r="61" spans="1:38" s="130" customFormat="1" x14ac:dyDescent="0.2">
      <c r="A61" s="112"/>
      <c r="B61" s="136"/>
      <c r="C61" s="114"/>
      <c r="D61" s="114"/>
      <c r="E61" s="115"/>
      <c r="F61" s="115"/>
      <c r="G61" s="116">
        <v>6.9282478012800009E-3</v>
      </c>
      <c r="H61" s="116">
        <v>9.5720437062600007E-3</v>
      </c>
      <c r="I61" s="116"/>
      <c r="J61" s="116"/>
      <c r="K61" s="116"/>
      <c r="L61" s="116">
        <v>2.8706528037239998E-2</v>
      </c>
      <c r="M61" s="116">
        <v>4.0210421607720002E-2</v>
      </c>
      <c r="N61" s="116">
        <v>5.5599558770549999E-2</v>
      </c>
      <c r="O61" s="116">
        <v>7.2692386501940001E-2</v>
      </c>
      <c r="P61" s="116">
        <v>6.0851562540600007E-2</v>
      </c>
      <c r="Q61" s="116">
        <v>7.2402888199589996E-2</v>
      </c>
      <c r="R61" s="116">
        <v>8.3495910100749998E-2</v>
      </c>
      <c r="S61" s="116">
        <v>2.6720643731649996E-2</v>
      </c>
      <c r="T61" s="116">
        <v>6.4723272797599998E-2</v>
      </c>
      <c r="U61" s="116">
        <v>6.9437276414879998E-2</v>
      </c>
      <c r="V61" s="116">
        <v>4.2670762200880008E-2</v>
      </c>
      <c r="W61" s="116">
        <v>8.2667736527579985E-2</v>
      </c>
      <c r="X61" s="116">
        <v>8.8021229610439983E-2</v>
      </c>
      <c r="Y61" s="116">
        <v>5.3535929546250006E-2</v>
      </c>
      <c r="Z61" s="116">
        <v>3.9032334956550008E-2</v>
      </c>
      <c r="AA61" s="116"/>
      <c r="AB61" s="116">
        <v>7.9959554793950005E-2</v>
      </c>
      <c r="AC61" s="116">
        <v>9.7099963918230003E-2</v>
      </c>
      <c r="AD61" s="116"/>
      <c r="AE61" s="116"/>
      <c r="AF61" s="116"/>
      <c r="AG61" s="131"/>
      <c r="AH61" s="100"/>
      <c r="AI61" s="100"/>
      <c r="AJ61" s="144"/>
      <c r="AK61" s="144"/>
      <c r="AL61" s="119"/>
    </row>
    <row r="62" spans="1:38" s="130" customFormat="1" x14ac:dyDescent="0.2">
      <c r="A62" s="112"/>
      <c r="B62" s="136"/>
      <c r="C62" s="114"/>
      <c r="D62" s="114"/>
      <c r="E62" s="115"/>
      <c r="F62" s="115"/>
      <c r="G62" s="116">
        <v>0.82236440692724999</v>
      </c>
      <c r="H62" s="116">
        <v>0.75939845373159998</v>
      </c>
      <c r="I62" s="116"/>
      <c r="J62" s="116"/>
      <c r="K62" s="116"/>
      <c r="L62" s="116">
        <v>0.88928661874311998</v>
      </c>
      <c r="M62" s="116">
        <v>0.63946285534392</v>
      </c>
      <c r="N62" s="116">
        <v>0.92961938053880999</v>
      </c>
      <c r="O62" s="116">
        <v>0.86401703194052992</v>
      </c>
      <c r="P62" s="116">
        <v>0.67889401630218993</v>
      </c>
      <c r="Q62" s="116">
        <v>0.87765524142283002</v>
      </c>
      <c r="R62" s="116">
        <v>0.84140674908792001</v>
      </c>
      <c r="S62" s="116">
        <v>0.35065370170511995</v>
      </c>
      <c r="T62" s="116">
        <v>0.88669136494574996</v>
      </c>
      <c r="U62" s="116">
        <v>0.73296275784510001</v>
      </c>
      <c r="V62" s="116">
        <v>0.46935635175774992</v>
      </c>
      <c r="W62" s="116">
        <v>0.74689896667097999</v>
      </c>
      <c r="X62" s="116">
        <v>0.76040717479788</v>
      </c>
      <c r="Y62" s="116">
        <v>0.49631360055426005</v>
      </c>
      <c r="Z62" s="116">
        <v>0.33661346540077003</v>
      </c>
      <c r="AA62" s="116"/>
      <c r="AB62" s="116">
        <v>0.53838130590488997</v>
      </c>
      <c r="AC62" s="116">
        <v>0.81754068487928</v>
      </c>
      <c r="AD62" s="116"/>
      <c r="AE62" s="116"/>
      <c r="AF62" s="116"/>
      <c r="AG62" s="131"/>
      <c r="AH62" s="100"/>
      <c r="AI62" s="100"/>
      <c r="AJ62" s="144"/>
      <c r="AK62" s="144"/>
      <c r="AL62" s="119"/>
    </row>
    <row r="63" spans="1:38" x14ac:dyDescent="0.2">
      <c r="A63" s="31" t="s">
        <v>40</v>
      </c>
      <c r="B63" s="21" t="s">
        <v>54</v>
      </c>
      <c r="C63" s="22" t="s">
        <v>44</v>
      </c>
      <c r="D63" s="22" t="s">
        <v>46</v>
      </c>
      <c r="E63" s="23">
        <v>0.41538249999999999</v>
      </c>
      <c r="F63" s="23">
        <v>0.45040370000000002</v>
      </c>
      <c r="G63" s="24">
        <v>0.38655889999999998</v>
      </c>
      <c r="H63" s="24">
        <v>0.35883789999999999</v>
      </c>
      <c r="I63" s="24">
        <v>0.47441240000000001</v>
      </c>
      <c r="J63" s="24">
        <v>0.36263299999999998</v>
      </c>
      <c r="K63" s="24">
        <v>0.49143730000000002</v>
      </c>
      <c r="L63" s="24">
        <v>0.5089399</v>
      </c>
      <c r="M63" s="24">
        <v>0.47854190000000002</v>
      </c>
      <c r="N63" s="24">
        <v>0.37447249999999999</v>
      </c>
      <c r="O63" s="24">
        <v>0.46843750000000001</v>
      </c>
      <c r="P63" s="24">
        <v>0.38301269999999998</v>
      </c>
      <c r="Q63" s="24">
        <v>0.48429840000000002</v>
      </c>
      <c r="R63" s="24">
        <v>0.47786499999999998</v>
      </c>
      <c r="S63" s="24">
        <v>0.36278670000000002</v>
      </c>
      <c r="T63" s="24">
        <v>0.33379429999999999</v>
      </c>
      <c r="U63" s="24">
        <v>0.48175390000000001</v>
      </c>
      <c r="V63" s="24">
        <v>0.35618660000000002</v>
      </c>
      <c r="W63" s="24">
        <v>0.3390108</v>
      </c>
      <c r="X63" s="24">
        <v>0.39659119999999998</v>
      </c>
      <c r="Y63" s="24">
        <v>0.46364519999999998</v>
      </c>
      <c r="Z63" s="24">
        <v>0.40224670000000001</v>
      </c>
      <c r="AA63" s="24">
        <v>0.54334859999999996</v>
      </c>
      <c r="AB63" s="71">
        <v>0.44567370000000001</v>
      </c>
      <c r="AC63" s="71">
        <v>0.37471149999999998</v>
      </c>
      <c r="AD63" s="71">
        <v>0.2975293</v>
      </c>
      <c r="AE63" s="71">
        <v>0.53440980000000005</v>
      </c>
      <c r="AF63" s="24"/>
      <c r="AG63" s="24"/>
      <c r="AH63" s="25">
        <f>AVERAGE(G63:AE63)</f>
        <v>0.42324542800000003</v>
      </c>
      <c r="AI63" s="25">
        <f>STDEV(G63:AE63)</f>
        <v>6.9068018955546928E-2</v>
      </c>
      <c r="AJ63" s="91">
        <v>0.48299999999999998</v>
      </c>
      <c r="AK63" s="91">
        <v>0.35399999999999998</v>
      </c>
      <c r="AL63" s="84" t="s">
        <v>20</v>
      </c>
    </row>
    <row r="64" spans="1:38" x14ac:dyDescent="0.2">
      <c r="A64" s="31"/>
      <c r="B64" s="32"/>
      <c r="C64" s="22"/>
      <c r="D64" s="22"/>
      <c r="E64" s="23">
        <v>0.1606542</v>
      </c>
      <c r="F64" s="23">
        <v>0.26765870000000003</v>
      </c>
      <c r="G64" s="24">
        <v>0.2493716</v>
      </c>
      <c r="H64" s="24">
        <v>0.2425657</v>
      </c>
      <c r="I64" s="24">
        <v>0.33541270000000001</v>
      </c>
      <c r="J64" s="24">
        <v>0.26362570000000002</v>
      </c>
      <c r="K64" s="24">
        <v>0.36369489999999999</v>
      </c>
      <c r="L64" s="24">
        <v>0.37720860000000001</v>
      </c>
      <c r="M64" s="24">
        <v>0.35755670000000001</v>
      </c>
      <c r="N64" s="24">
        <v>0.28331099999999998</v>
      </c>
      <c r="O64" s="24">
        <v>0.36502459999999998</v>
      </c>
      <c r="P64" s="24">
        <v>0.30057590000000001</v>
      </c>
      <c r="Q64" s="24">
        <v>0.37457259999999998</v>
      </c>
      <c r="R64" s="24">
        <v>0.3508308</v>
      </c>
      <c r="S64" s="24">
        <v>0.26031609999999999</v>
      </c>
      <c r="T64" s="24">
        <v>0.23984800000000001</v>
      </c>
      <c r="U64" s="24">
        <v>0.35079529999999998</v>
      </c>
      <c r="V64" s="24">
        <v>0.26179789999999997</v>
      </c>
      <c r="W64" s="24">
        <v>0.2400342</v>
      </c>
      <c r="X64" s="24">
        <v>0.2795049</v>
      </c>
      <c r="Y64" s="24">
        <v>0.33690170000000003</v>
      </c>
      <c r="Z64" s="24">
        <v>0.30016500000000002</v>
      </c>
      <c r="AA64" s="24">
        <v>0.39824579999999998</v>
      </c>
      <c r="AB64" s="71">
        <v>0.32736409999999999</v>
      </c>
      <c r="AC64" s="71">
        <v>0.27064379999999999</v>
      </c>
      <c r="AD64" s="71">
        <v>0.21034430000000001</v>
      </c>
      <c r="AE64" s="71">
        <v>0.38233739999999999</v>
      </c>
      <c r="AF64" s="24"/>
      <c r="AG64" s="30"/>
      <c r="AL64" s="84"/>
    </row>
    <row r="65" spans="1:40" x14ac:dyDescent="0.2">
      <c r="A65" s="31"/>
      <c r="B65" s="32"/>
      <c r="C65" s="22"/>
      <c r="D65" s="22"/>
      <c r="E65" s="23">
        <v>0.72509009999999996</v>
      </c>
      <c r="F65" s="23">
        <v>0.6475881</v>
      </c>
      <c r="G65" s="24">
        <v>0.54447380000000001</v>
      </c>
      <c r="H65" s="24">
        <v>0.49446059999999997</v>
      </c>
      <c r="I65" s="24">
        <v>0.61749390000000004</v>
      </c>
      <c r="J65" s="24">
        <v>0.4748463</v>
      </c>
      <c r="K65" s="24">
        <v>0.62030779999999996</v>
      </c>
      <c r="L65" s="24">
        <v>0.63944140000000005</v>
      </c>
      <c r="M65" s="24">
        <v>0.60209789999999996</v>
      </c>
      <c r="N65" s="24">
        <v>0.47550540000000002</v>
      </c>
      <c r="O65" s="24">
        <v>0.57463450000000005</v>
      </c>
      <c r="P65" s="24">
        <v>0.47277609999999998</v>
      </c>
      <c r="Q65" s="24">
        <v>0.59555930000000001</v>
      </c>
      <c r="R65" s="24">
        <v>0.60782849999999999</v>
      </c>
      <c r="S65" s="24">
        <v>0.4794486</v>
      </c>
      <c r="T65" s="24">
        <v>0.44308910000000001</v>
      </c>
      <c r="U65" s="24">
        <v>0.61526820000000004</v>
      </c>
      <c r="V65" s="24">
        <v>0.46325040000000001</v>
      </c>
      <c r="W65" s="24">
        <v>0.45439740000000001</v>
      </c>
      <c r="X65" s="24">
        <v>0.52685930000000003</v>
      </c>
      <c r="Y65" s="24">
        <v>0.59526619999999997</v>
      </c>
      <c r="Z65" s="24">
        <v>0.51356840000000004</v>
      </c>
      <c r="AA65" s="24">
        <v>0.68144939999999998</v>
      </c>
      <c r="AB65" s="71">
        <v>0.57047720000000002</v>
      </c>
      <c r="AC65" s="71">
        <v>0.49181209999999997</v>
      </c>
      <c r="AD65" s="71">
        <v>0.40243459999999998</v>
      </c>
      <c r="AE65" s="71">
        <v>0.68034399999999995</v>
      </c>
      <c r="AF65" s="24"/>
      <c r="AG65" s="30"/>
      <c r="AL65" s="84"/>
    </row>
    <row r="66" spans="1:40" x14ac:dyDescent="0.2">
      <c r="A66" s="31"/>
      <c r="B66" s="32"/>
      <c r="C66" s="22"/>
      <c r="D66" s="22"/>
      <c r="E66" s="48"/>
      <c r="F66" s="23"/>
      <c r="G66" s="49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L66" s="84"/>
    </row>
    <row r="67" spans="1:40" x14ac:dyDescent="0.2">
      <c r="E67" s="51"/>
      <c r="F67" s="52"/>
    </row>
    <row r="68" spans="1:40" ht="13.2" x14ac:dyDescent="0.25">
      <c r="A68" s="53"/>
      <c r="E68" s="13"/>
      <c r="F68" s="18">
        <v>1995</v>
      </c>
      <c r="G68" s="54">
        <v>1996</v>
      </c>
      <c r="H68" s="19">
        <v>1997</v>
      </c>
      <c r="I68" s="19">
        <v>1998</v>
      </c>
      <c r="J68" s="19">
        <v>1999</v>
      </c>
      <c r="K68" s="19">
        <v>2000</v>
      </c>
      <c r="L68" s="19">
        <v>2001</v>
      </c>
      <c r="M68" s="19">
        <v>2002</v>
      </c>
      <c r="N68" s="19">
        <v>2003</v>
      </c>
      <c r="O68" s="19">
        <v>2004</v>
      </c>
      <c r="P68" s="19">
        <v>2005</v>
      </c>
      <c r="Q68" s="19">
        <v>2006</v>
      </c>
      <c r="R68" s="18">
        <v>2007</v>
      </c>
      <c r="S68" s="18">
        <v>2008</v>
      </c>
      <c r="T68" s="18">
        <v>2009</v>
      </c>
      <c r="U68" s="18">
        <v>2010</v>
      </c>
      <c r="V68" s="18">
        <v>2011</v>
      </c>
      <c r="W68" s="18">
        <v>2012</v>
      </c>
      <c r="X68" s="18">
        <v>2013</v>
      </c>
      <c r="Y68" s="18">
        <v>2014</v>
      </c>
      <c r="Z68" s="18">
        <v>2015</v>
      </c>
      <c r="AA68" s="18">
        <v>2016</v>
      </c>
      <c r="AB68" s="18">
        <v>2017</v>
      </c>
      <c r="AC68" s="18">
        <v>2018</v>
      </c>
      <c r="AD68" s="18">
        <v>2019</v>
      </c>
      <c r="AE68" s="18">
        <v>2019</v>
      </c>
      <c r="AF68" s="18"/>
      <c r="AG68" s="18"/>
      <c r="AH68" s="55" t="s">
        <v>57</v>
      </c>
      <c r="AI68" s="55" t="s">
        <v>58</v>
      </c>
      <c r="AN68" s="55"/>
    </row>
    <row r="69" spans="1:40" ht="13.2" x14ac:dyDescent="0.25">
      <c r="A69" s="53"/>
      <c r="E69" s="13"/>
      <c r="F69" s="13"/>
      <c r="G69" s="54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55"/>
      <c r="AI69" s="55"/>
      <c r="AN69" s="55"/>
    </row>
    <row r="70" spans="1:40" ht="13.2" x14ac:dyDescent="0.25">
      <c r="A70" s="72" t="s">
        <v>79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55"/>
      <c r="AI70" s="55"/>
      <c r="AN70" s="55"/>
    </row>
    <row r="71" spans="1:40" ht="13.2" x14ac:dyDescent="0.25">
      <c r="A71" s="73" t="s">
        <v>71</v>
      </c>
      <c r="G71" s="74">
        <f>AVERAGE(G3,G6,G9,G12,G15,G18,G21,G24,G27,G30,G33,G36,G39,G42,G45,G48,G51,G54,G57,G60,G63)</f>
        <v>0.34149925868128</v>
      </c>
      <c r="H71" s="74">
        <f t="shared" ref="H71:AE71" si="0">AVERAGE(H3,H6,H9,H12,H15,H18,H21,H24,H27,H30,H33,H36,H39,H42,H45,H48,H51,H54,H57,H60,H63)</f>
        <v>0.39510380687744096</v>
      </c>
      <c r="I71" s="74">
        <f t="shared" si="0"/>
        <v>0.42341135263157892</v>
      </c>
      <c r="J71" s="74">
        <f t="shared" si="0"/>
        <v>0.39154020999999994</v>
      </c>
      <c r="K71" s="74">
        <f t="shared" si="0"/>
        <v>0.36242925500000006</v>
      </c>
      <c r="L71" s="74">
        <f t="shared" si="0"/>
        <v>0.40238936308765039</v>
      </c>
      <c r="M71" s="74">
        <f t="shared" si="0"/>
        <v>0.38919608908298198</v>
      </c>
      <c r="N71" s="74">
        <f t="shared" si="0"/>
        <v>0.45915609344868857</v>
      </c>
      <c r="O71" s="74">
        <f t="shared" si="0"/>
        <v>0.33255115649528449</v>
      </c>
      <c r="P71" s="74">
        <f t="shared" si="0"/>
        <v>0.37748963409961139</v>
      </c>
      <c r="Q71" s="74">
        <f t="shared" si="0"/>
        <v>0.39356381018592995</v>
      </c>
      <c r="R71" s="74">
        <f t="shared" si="0"/>
        <v>0.43722590769720004</v>
      </c>
      <c r="S71" s="74">
        <f t="shared" si="0"/>
        <v>0.33863219896526797</v>
      </c>
      <c r="T71" s="74">
        <f t="shared" si="0"/>
        <v>0.391610920707959</v>
      </c>
      <c r="U71" s="74">
        <f t="shared" si="0"/>
        <v>0.42780640178340523</v>
      </c>
      <c r="V71" s="74">
        <f t="shared" si="0"/>
        <v>0.35159283682468956</v>
      </c>
      <c r="W71" s="74">
        <f t="shared" si="0"/>
        <v>0.38502763619837804</v>
      </c>
      <c r="X71" s="74">
        <f t="shared" si="0"/>
        <v>0.41255607994473048</v>
      </c>
      <c r="Y71" s="74">
        <f t="shared" si="0"/>
        <v>0.43164518346923814</v>
      </c>
      <c r="Z71" s="74">
        <f t="shared" si="0"/>
        <v>0.38249843772952385</v>
      </c>
      <c r="AA71" s="74">
        <f t="shared" si="0"/>
        <v>0.46403534499999993</v>
      </c>
      <c r="AB71" s="74">
        <f t="shared" ref="AB71:AD71" si="1">AVERAGE(AB3,AB6,AB9,AB12,AB15,AB18,AB21,AB24,AB27,AB30,AB33,AB36,AB39,AB42,AB45,AB48,AB51,AB54,AB57,AB60,AB63)</f>
        <v>0.36668596375369428</v>
      </c>
      <c r="AC71" s="74">
        <f t="shared" si="1"/>
        <v>0.44371329699224998</v>
      </c>
      <c r="AD71" s="74">
        <f t="shared" si="1"/>
        <v>0.44110657499999995</v>
      </c>
      <c r="AE71" s="74">
        <f t="shared" si="0"/>
        <v>0.35660431500000001</v>
      </c>
      <c r="AF71" s="74"/>
      <c r="AG71" s="18"/>
      <c r="AH71" s="55"/>
      <c r="AI71" s="55"/>
      <c r="AN71" s="55"/>
    </row>
    <row r="72" spans="1:40" ht="13.2" x14ac:dyDescent="0.25">
      <c r="A72" s="73" t="s">
        <v>68</v>
      </c>
      <c r="G72" s="48">
        <f>STDEV(G3,G6,G9,G12,G15,G18,G21,G24,G27,G30,G33,G36,G39,G42,G45,G48,G51,G54,G57,G60,G63)</f>
        <v>0.10201210766448891</v>
      </c>
      <c r="H72" s="48">
        <f t="shared" ref="H72:AE72" si="2">STDEV(H3,H6,H9,H12,H15,H18,H21,H24,H27,H30,H33,H36,H39,H42,H45,H48,H51,H54,H57,H60,H63)</f>
        <v>0.14045048642519817</v>
      </c>
      <c r="I72" s="48">
        <f t="shared" si="2"/>
        <v>0.12100691419214415</v>
      </c>
      <c r="J72" s="48">
        <f t="shared" si="2"/>
        <v>0.10059155950849692</v>
      </c>
      <c r="K72" s="48">
        <f t="shared" si="2"/>
        <v>0.10455865166412305</v>
      </c>
      <c r="L72" s="48">
        <f t="shared" si="2"/>
        <v>0.1486399794333404</v>
      </c>
      <c r="M72" s="48">
        <f t="shared" si="2"/>
        <v>0.12073900910040959</v>
      </c>
      <c r="N72" s="48">
        <f t="shared" si="2"/>
        <v>9.5544040156863103E-2</v>
      </c>
      <c r="O72" s="48">
        <f t="shared" si="2"/>
        <v>0.11031452290644517</v>
      </c>
      <c r="P72" s="48">
        <f t="shared" si="2"/>
        <v>0.12137888166805512</v>
      </c>
      <c r="Q72" s="48">
        <f t="shared" si="2"/>
        <v>0.11514036137455096</v>
      </c>
      <c r="R72" s="48">
        <f t="shared" si="2"/>
        <v>0.10245540236782899</v>
      </c>
      <c r="S72" s="48">
        <f t="shared" si="2"/>
        <v>0.10150277106197872</v>
      </c>
      <c r="T72" s="48">
        <f t="shared" si="2"/>
        <v>0.10418711842838288</v>
      </c>
      <c r="U72" s="48">
        <f t="shared" si="2"/>
        <v>0.1078399767627586</v>
      </c>
      <c r="V72" s="48">
        <f t="shared" si="2"/>
        <v>8.9362241425478356E-2</v>
      </c>
      <c r="W72" s="48">
        <f t="shared" si="2"/>
        <v>8.9277376074815465E-2</v>
      </c>
      <c r="X72" s="48">
        <f t="shared" si="2"/>
        <v>9.4006212421717528E-2</v>
      </c>
      <c r="Y72" s="48">
        <f t="shared" si="2"/>
        <v>0.10059764353425266</v>
      </c>
      <c r="Z72" s="48">
        <f t="shared" si="2"/>
        <v>0.12611398849793343</v>
      </c>
      <c r="AA72" s="48">
        <f t="shared" si="2"/>
        <v>0.13061739833970121</v>
      </c>
      <c r="AB72" s="48">
        <f t="shared" ref="AB72:AD72" si="3">STDEV(AB3,AB6,AB9,AB12,AB15,AB18,AB21,AB24,AB27,AB30,AB33,AB36,AB39,AB42,AB45,AB48,AB51,AB54,AB57,AB60,AB63)</f>
        <v>0.11578439558154348</v>
      </c>
      <c r="AC72" s="48">
        <f t="shared" si="3"/>
        <v>0.10186383130591399</v>
      </c>
      <c r="AD72" s="48">
        <f t="shared" si="3"/>
        <v>0.13197341380615449</v>
      </c>
      <c r="AE72" s="48">
        <f t="shared" si="2"/>
        <v>9.0838486610150135E-2</v>
      </c>
      <c r="AF72" s="75"/>
      <c r="AG72" s="18"/>
      <c r="AH72" s="55"/>
      <c r="AI72" s="55"/>
      <c r="AN72" s="55"/>
    </row>
    <row r="73" spans="1:40" ht="13.2" x14ac:dyDescent="0.25">
      <c r="A73" s="73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18"/>
      <c r="AH73" s="55"/>
      <c r="AI73" s="55"/>
      <c r="AN73" s="55"/>
    </row>
    <row r="74" spans="1:40" ht="13.2" x14ac:dyDescent="0.25">
      <c r="A74" s="73" t="s">
        <v>72</v>
      </c>
      <c r="G74" s="74">
        <f>AVERAGE(G15,G24,G27,G30,G33,G36,G39,G48)</f>
        <v>0.38329902500000002</v>
      </c>
      <c r="H74" s="74">
        <f t="shared" ref="H74:AE74" si="4">AVERAGE(H15,H24,H27,H30,H33,H36,H39,H48)</f>
        <v>0.41123847499999999</v>
      </c>
      <c r="I74" s="74">
        <f t="shared" si="4"/>
        <v>0.41805795000000001</v>
      </c>
      <c r="J74" s="74">
        <f t="shared" si="4"/>
        <v>0.39827522500000001</v>
      </c>
      <c r="K74" s="74">
        <f t="shared" si="4"/>
        <v>0.36272721250000001</v>
      </c>
      <c r="L74" s="74">
        <f t="shared" si="4"/>
        <v>0.39836522500000004</v>
      </c>
      <c r="M74" s="74">
        <f t="shared" si="4"/>
        <v>0.39186002500000006</v>
      </c>
      <c r="N74" s="74">
        <f t="shared" si="4"/>
        <v>0.48113271249999995</v>
      </c>
      <c r="O74" s="74">
        <f t="shared" si="4"/>
        <v>0.35922088749999997</v>
      </c>
      <c r="P74" s="74">
        <f t="shared" si="4"/>
        <v>0.43229056250000003</v>
      </c>
      <c r="Q74" s="74">
        <f t="shared" si="4"/>
        <v>0.40970730000000005</v>
      </c>
      <c r="R74" s="74">
        <f t="shared" si="4"/>
        <v>0.41010813749999997</v>
      </c>
      <c r="S74" s="74">
        <f t="shared" si="4"/>
        <v>0.40726688750000001</v>
      </c>
      <c r="T74" s="74">
        <f t="shared" si="4"/>
        <v>0.46537630000000002</v>
      </c>
      <c r="U74" s="74">
        <f t="shared" si="4"/>
        <v>0.48468863750000002</v>
      </c>
      <c r="V74" s="74">
        <f t="shared" si="4"/>
        <v>0.35118207499999998</v>
      </c>
      <c r="W74" s="74">
        <f t="shared" si="4"/>
        <v>0.38082235000000003</v>
      </c>
      <c r="X74" s="74">
        <f t="shared" si="4"/>
        <v>0.41049762499999992</v>
      </c>
      <c r="Y74" s="74">
        <f t="shared" si="4"/>
        <v>0.418556975</v>
      </c>
      <c r="Z74" s="74">
        <f t="shared" si="4"/>
        <v>0.38657058750000001</v>
      </c>
      <c r="AA74" s="74">
        <f t="shared" si="4"/>
        <v>0.45294616250000003</v>
      </c>
      <c r="AB74" s="74">
        <f t="shared" ref="AB74:AD74" si="5">AVERAGE(AB15,AB24,AB27,AB30,AB33,AB36,AB39,AB48)</f>
        <v>0.37105412500000007</v>
      </c>
      <c r="AC74" s="74">
        <f t="shared" si="5"/>
        <v>0.41016312500000002</v>
      </c>
      <c r="AD74" s="74">
        <f t="shared" si="5"/>
        <v>0.43145826250000002</v>
      </c>
      <c r="AE74" s="74">
        <f t="shared" si="4"/>
        <v>0.35732150000000001</v>
      </c>
      <c r="AF74" s="74"/>
      <c r="AG74" s="18"/>
      <c r="AH74" s="55"/>
      <c r="AI74" s="55"/>
      <c r="AN74" s="55"/>
    </row>
    <row r="75" spans="1:40" ht="13.2" x14ac:dyDescent="0.25">
      <c r="A75" s="73" t="s">
        <v>68</v>
      </c>
      <c r="G75" s="76">
        <f>STDEV(G15,G24,G27,G30,G33,G36,G39,G48)</f>
        <v>0.11182254532097775</v>
      </c>
      <c r="H75" s="76">
        <f t="shared" ref="H75:AE75" si="6">STDEV(H15,H24,H27,H30,H33,H36,H39,H48)</f>
        <v>0.17572994081628074</v>
      </c>
      <c r="I75" s="76">
        <f t="shared" si="6"/>
        <v>8.814630651510158E-2</v>
      </c>
      <c r="J75" s="76">
        <f t="shared" si="6"/>
        <v>0.1328984621305275</v>
      </c>
      <c r="K75" s="76">
        <f t="shared" si="6"/>
        <v>8.9859578169408844E-2</v>
      </c>
      <c r="L75" s="76">
        <f t="shared" si="6"/>
        <v>0.14949078514527464</v>
      </c>
      <c r="M75" s="76">
        <f t="shared" si="6"/>
        <v>0.15038437632060186</v>
      </c>
      <c r="N75" s="76">
        <f t="shared" si="6"/>
        <v>9.1558349087663235E-2</v>
      </c>
      <c r="O75" s="76">
        <f t="shared" si="6"/>
        <v>0.10164189715842631</v>
      </c>
      <c r="P75" s="76">
        <f t="shared" si="6"/>
        <v>6.3731194138123837E-2</v>
      </c>
      <c r="Q75" s="76">
        <f t="shared" si="6"/>
        <v>0.10063759343383706</v>
      </c>
      <c r="R75" s="76">
        <f t="shared" si="6"/>
        <v>0.12830588799868575</v>
      </c>
      <c r="S75" s="76">
        <f t="shared" si="6"/>
        <v>7.4657377105652012E-2</v>
      </c>
      <c r="T75" s="76">
        <f t="shared" si="6"/>
        <v>6.8519430637259723E-2</v>
      </c>
      <c r="U75" s="76">
        <f t="shared" si="6"/>
        <v>7.901043910046561E-2</v>
      </c>
      <c r="V75" s="76">
        <f t="shared" si="6"/>
        <v>0.10185258798696369</v>
      </c>
      <c r="W75" s="76">
        <f t="shared" si="6"/>
        <v>8.3654640879716011E-2</v>
      </c>
      <c r="X75" s="76">
        <f t="shared" si="6"/>
        <v>0.11299838579337279</v>
      </c>
      <c r="Y75" s="76">
        <f t="shared" si="6"/>
        <v>6.1849619717707326E-2</v>
      </c>
      <c r="Z75" s="76">
        <f t="shared" si="6"/>
        <v>8.3271071076530992E-2</v>
      </c>
      <c r="AA75" s="76">
        <f t="shared" si="6"/>
        <v>0.10473602595023529</v>
      </c>
      <c r="AB75" s="76">
        <f t="shared" ref="AB75:AD75" si="7">STDEV(AB15,AB24,AB27,AB30,AB33,AB36,AB39,AB48)</f>
        <v>9.7221317246545882E-2</v>
      </c>
      <c r="AC75" s="76">
        <f t="shared" si="7"/>
        <v>5.5390809906201842E-2</v>
      </c>
      <c r="AD75" s="76">
        <f t="shared" si="7"/>
        <v>0.1116289139635801</v>
      </c>
      <c r="AE75" s="76">
        <f t="shared" si="6"/>
        <v>7.0481814448226807E-2</v>
      </c>
      <c r="AF75" s="76"/>
      <c r="AG75" s="18"/>
      <c r="AH75" s="55"/>
      <c r="AI75" s="55"/>
      <c r="AN75" s="55"/>
    </row>
    <row r="76" spans="1:40" ht="13.2" x14ac:dyDescent="0.25">
      <c r="A76" s="73" t="s">
        <v>67</v>
      </c>
      <c r="G76" s="74">
        <f>AVERAGE(G12,G21,G42,G45,G63)</f>
        <v>0.40012565999999994</v>
      </c>
      <c r="H76" s="74">
        <f t="shared" ref="H76:AE76" si="8">AVERAGE(H12,H21,H42,H45,H63)</f>
        <v>0.42128480000000001</v>
      </c>
      <c r="I76" s="74">
        <f t="shared" si="8"/>
        <v>0.37472519999999998</v>
      </c>
      <c r="J76" s="74">
        <f t="shared" si="8"/>
        <v>0.38467651999999997</v>
      </c>
      <c r="K76" s="74">
        <f t="shared" si="8"/>
        <v>0.33412474000000003</v>
      </c>
      <c r="L76" s="74">
        <f t="shared" si="8"/>
        <v>0.50927244000000005</v>
      </c>
      <c r="M76" s="74">
        <f t="shared" si="8"/>
        <v>0.36730592000000001</v>
      </c>
      <c r="N76" s="74">
        <f t="shared" si="8"/>
        <v>0.41464058000000004</v>
      </c>
      <c r="O76" s="74">
        <f t="shared" si="8"/>
        <v>0.30560949999999998</v>
      </c>
      <c r="P76" s="74">
        <f t="shared" si="8"/>
        <v>0.28464318000000005</v>
      </c>
      <c r="Q76" s="74">
        <f t="shared" si="8"/>
        <v>0.35278692000000006</v>
      </c>
      <c r="R76" s="74">
        <f t="shared" si="8"/>
        <v>0.44604428000000002</v>
      </c>
      <c r="S76" s="74">
        <f t="shared" si="8"/>
        <v>0.28761614000000002</v>
      </c>
      <c r="T76" s="74">
        <f t="shared" si="8"/>
        <v>0.30276947999999998</v>
      </c>
      <c r="U76" s="74">
        <f t="shared" si="8"/>
        <v>0.43682346</v>
      </c>
      <c r="V76" s="74">
        <f t="shared" si="8"/>
        <v>0.35663835999999999</v>
      </c>
      <c r="W76" s="74">
        <f t="shared" si="8"/>
        <v>0.3506959</v>
      </c>
      <c r="X76" s="74">
        <f t="shared" si="8"/>
        <v>0.37790236000000005</v>
      </c>
      <c r="Y76" s="74">
        <f t="shared" si="8"/>
        <v>0.49187163999999994</v>
      </c>
      <c r="Z76" s="74">
        <f t="shared" si="8"/>
        <v>0.37188546</v>
      </c>
      <c r="AA76" s="74">
        <f t="shared" si="8"/>
        <v>0.41355204000000001</v>
      </c>
      <c r="AB76" s="74">
        <f t="shared" ref="AB76:AD76" si="9">AVERAGE(AB12,AB21,AB42,AB45,AB63)</f>
        <v>0.33700081999999998</v>
      </c>
      <c r="AC76" s="74">
        <f t="shared" si="9"/>
        <v>0.42217054000000004</v>
      </c>
      <c r="AD76" s="74">
        <f t="shared" si="9"/>
        <v>0.35093785999999999</v>
      </c>
      <c r="AE76" s="74">
        <f t="shared" si="8"/>
        <v>0.36447738000000002</v>
      </c>
      <c r="AF76" s="74"/>
      <c r="AG76" s="18"/>
      <c r="AH76" s="55"/>
      <c r="AI76" s="55"/>
      <c r="AN76" s="55"/>
    </row>
    <row r="77" spans="1:40" ht="13.2" x14ac:dyDescent="0.25">
      <c r="A77" s="73" t="s">
        <v>66</v>
      </c>
      <c r="G77" s="76">
        <f>STDEV(G12,G21,G42,G45,G63)</f>
        <v>3.4706580105910753E-2</v>
      </c>
      <c r="H77" s="76">
        <f t="shared" ref="H77:AE77" si="10">STDEV(H12,H21,H42,H45,H63)</f>
        <v>0.12350952283006328</v>
      </c>
      <c r="I77" s="76">
        <f t="shared" si="10"/>
        <v>0.16522497152862514</v>
      </c>
      <c r="J77" s="76">
        <f t="shared" si="10"/>
        <v>3.7723846501609551E-2</v>
      </c>
      <c r="K77" s="76">
        <f t="shared" si="10"/>
        <v>0.11612889749176565</v>
      </c>
      <c r="L77" s="76">
        <f t="shared" si="10"/>
        <v>0.14684876773654879</v>
      </c>
      <c r="M77" s="76">
        <f t="shared" si="10"/>
        <v>9.6270674933112407E-2</v>
      </c>
      <c r="N77" s="76">
        <f t="shared" si="10"/>
        <v>0.11842234600850038</v>
      </c>
      <c r="O77" s="76">
        <f t="shared" si="10"/>
        <v>0.14907248564559125</v>
      </c>
      <c r="P77" s="76">
        <f t="shared" si="10"/>
        <v>9.7521173171609146E-2</v>
      </c>
      <c r="Q77" s="76">
        <f t="shared" si="10"/>
        <v>0.16784525288925201</v>
      </c>
      <c r="R77" s="76">
        <f t="shared" si="10"/>
        <v>7.4079552699763282E-2</v>
      </c>
      <c r="S77" s="76">
        <f t="shared" si="10"/>
        <v>8.4403394035388268E-2</v>
      </c>
      <c r="T77" s="76">
        <f t="shared" si="10"/>
        <v>6.6911450413191714E-2</v>
      </c>
      <c r="U77" s="76">
        <f t="shared" si="10"/>
        <v>0.121708983320308</v>
      </c>
      <c r="V77" s="76">
        <f t="shared" si="10"/>
        <v>8.5749860512323847E-2</v>
      </c>
      <c r="W77" s="76">
        <f t="shared" si="10"/>
        <v>8.2640414870993939E-2</v>
      </c>
      <c r="X77" s="76">
        <f t="shared" si="10"/>
        <v>9.1208357236346169E-2</v>
      </c>
      <c r="Y77" s="76">
        <f t="shared" si="10"/>
        <v>0.12592203589496609</v>
      </c>
      <c r="Z77" s="76">
        <f t="shared" si="10"/>
        <v>4.6455367385782119E-2</v>
      </c>
      <c r="AA77" s="76">
        <f t="shared" si="10"/>
        <v>0.11603269379943308</v>
      </c>
      <c r="AB77" s="76">
        <f t="shared" ref="AB77:AD77" si="11">STDEV(AB12,AB21,AB42,AB45,AB63)</f>
        <v>0.13393107120835343</v>
      </c>
      <c r="AC77" s="76">
        <f t="shared" si="11"/>
        <v>8.2125941583478815E-2</v>
      </c>
      <c r="AD77" s="76">
        <f t="shared" si="11"/>
        <v>8.4379296917626814E-2</v>
      </c>
      <c r="AE77" s="76">
        <f t="shared" si="10"/>
        <v>9.8701188680111601E-2</v>
      </c>
      <c r="AF77" s="76"/>
      <c r="AG77" s="18"/>
      <c r="AH77" s="55"/>
      <c r="AI77" s="55"/>
      <c r="AN77" s="55"/>
    </row>
    <row r="78" spans="1:40" ht="13.2" x14ac:dyDescent="0.25">
      <c r="A78" s="73" t="s">
        <v>73</v>
      </c>
      <c r="G78" s="74">
        <f>AVERAGE(G3,G6,G9,G18,G51,G54,G57,G60)</f>
        <v>0.26305799153836001</v>
      </c>
      <c r="H78" s="74">
        <f t="shared" ref="H78:AE78" si="12">AVERAGE(H3,H6,H9,H18,H51,H54,H57,H60)</f>
        <v>0.35796347679268858</v>
      </c>
      <c r="I78" s="74">
        <f t="shared" si="12"/>
        <v>0.47112101666666667</v>
      </c>
      <c r="J78" s="74">
        <f t="shared" si="12"/>
        <v>0.38874568571428575</v>
      </c>
      <c r="K78" s="74">
        <f t="shared" si="12"/>
        <v>0.38230624285714282</v>
      </c>
      <c r="L78" s="74">
        <f t="shared" si="12"/>
        <v>0.33961157810508247</v>
      </c>
      <c r="M78" s="74">
        <f t="shared" si="12"/>
        <v>0.40178742595137712</v>
      </c>
      <c r="N78" s="74">
        <f t="shared" si="12"/>
        <v>0.46500167030280753</v>
      </c>
      <c r="O78" s="74">
        <f t="shared" si="12"/>
        <v>0.32131550427224148</v>
      </c>
      <c r="P78" s="74">
        <f t="shared" si="12"/>
        <v>0.38071773951148002</v>
      </c>
      <c r="Q78" s="74">
        <f t="shared" si="12"/>
        <v>0.40424045767408573</v>
      </c>
      <c r="R78" s="74">
        <f t="shared" si="12"/>
        <v>0.45883219520515001</v>
      </c>
      <c r="S78" s="74">
        <f t="shared" si="12"/>
        <v>0.29663259704362288</v>
      </c>
      <c r="T78" s="74">
        <f t="shared" si="12"/>
        <v>0.37337144185839249</v>
      </c>
      <c r="U78" s="74">
        <f t="shared" si="12"/>
        <v>0.34444920564745002</v>
      </c>
      <c r="V78" s="74">
        <f t="shared" si="12"/>
        <v>0.34885014666481001</v>
      </c>
      <c r="W78" s="74">
        <f t="shared" si="12"/>
        <v>0.41435634628107998</v>
      </c>
      <c r="X78" s="74">
        <f t="shared" si="12"/>
        <v>0.43627310985491746</v>
      </c>
      <c r="Y78" s="74">
        <f t="shared" si="12"/>
        <v>0.40709185660675001</v>
      </c>
      <c r="Z78" s="74">
        <f t="shared" si="12"/>
        <v>0.38505939904000003</v>
      </c>
      <c r="AA78" s="74">
        <f t="shared" si="12"/>
        <v>0.5127681999999999</v>
      </c>
      <c r="AB78" s="74">
        <f t="shared" ref="AB78:AD78" si="13">AVERAGE(AB3,AB6,AB9,AB18,AB51,AB54,AB57,AB60)</f>
        <v>0.38087101735344747</v>
      </c>
      <c r="AC78" s="74">
        <f t="shared" si="13"/>
        <v>0.49072769210465628</v>
      </c>
      <c r="AD78" s="74">
        <f t="shared" si="13"/>
        <v>0.51653944285714282</v>
      </c>
      <c r="AE78" s="74">
        <f t="shared" si="12"/>
        <v>0.35016105714285717</v>
      </c>
      <c r="AF78" s="74"/>
      <c r="AG78" s="18"/>
      <c r="AH78" s="55"/>
      <c r="AI78" s="55"/>
      <c r="AN78" s="55"/>
    </row>
    <row r="79" spans="1:40" ht="13.2" x14ac:dyDescent="0.25">
      <c r="A79" s="73" t="s">
        <v>68</v>
      </c>
      <c r="G79" s="76">
        <f>STDEV(G3,G6,G9,G18,G51,G54,G57,G60)</f>
        <v>7.1107510551465761E-2</v>
      </c>
      <c r="H79" s="76">
        <f t="shared" ref="H79:AE79" si="14">STDEV(H3,H6,H9,H18,H51,H54,H57,H60)</f>
        <v>0.11722434263061349</v>
      </c>
      <c r="I79" s="76">
        <f t="shared" si="14"/>
        <v>0.12185590166004111</v>
      </c>
      <c r="J79" s="76">
        <f t="shared" si="14"/>
        <v>0.10187828671686981</v>
      </c>
      <c r="K79" s="76">
        <f t="shared" si="14"/>
        <v>0.12279979008278551</v>
      </c>
      <c r="L79" s="76">
        <f t="shared" si="14"/>
        <v>0.12558904127798554</v>
      </c>
      <c r="M79" s="76">
        <f t="shared" si="14"/>
        <v>0.1140448741043503</v>
      </c>
      <c r="N79" s="76">
        <f t="shared" si="14"/>
        <v>8.7629129144378232E-2</v>
      </c>
      <c r="O79" s="76">
        <f t="shared" si="14"/>
        <v>9.98377807169262E-2</v>
      </c>
      <c r="P79" s="76">
        <f t="shared" si="14"/>
        <v>0.15164463447230528</v>
      </c>
      <c r="Q79" s="76">
        <f t="shared" si="14"/>
        <v>9.7560710835677383E-2</v>
      </c>
      <c r="R79" s="76">
        <f t="shared" si="14"/>
        <v>9.46782546275695E-2</v>
      </c>
      <c r="S79" s="76">
        <f t="shared" si="14"/>
        <v>0.10423924219813915</v>
      </c>
      <c r="T79" s="76">
        <f t="shared" si="14"/>
        <v>0.1073512734749668</v>
      </c>
      <c r="U79" s="76">
        <f t="shared" si="14"/>
        <v>8.7632936952755883E-2</v>
      </c>
      <c r="V79" s="76">
        <f t="shared" si="14"/>
        <v>9.0627642160816604E-2</v>
      </c>
      <c r="W79" s="76">
        <f t="shared" si="14"/>
        <v>0.10253298150531366</v>
      </c>
      <c r="X79" s="76">
        <f t="shared" si="14"/>
        <v>7.8874924431907745E-2</v>
      </c>
      <c r="Y79" s="76">
        <f t="shared" si="14"/>
        <v>0.11203646483159185</v>
      </c>
      <c r="Z79" s="76">
        <f t="shared" si="14"/>
        <v>0.19278987614928053</v>
      </c>
      <c r="AA79" s="76">
        <f t="shared" si="14"/>
        <v>0.16490632791847831</v>
      </c>
      <c r="AB79" s="76">
        <f t="shared" ref="AB79:AD79" si="15">STDEV(AB3,AB6,AB9,AB18,AB51,AB54,AB57,AB60)</f>
        <v>0.1331154680014543</v>
      </c>
      <c r="AC79" s="76">
        <f t="shared" si="15"/>
        <v>0.1363089650578268</v>
      </c>
      <c r="AD79" s="76">
        <f t="shared" si="15"/>
        <v>0.14943703517461635</v>
      </c>
      <c r="AE79" s="76">
        <f t="shared" si="14"/>
        <v>0.11721407124018651</v>
      </c>
      <c r="AF79" s="76"/>
      <c r="AG79" s="18"/>
      <c r="AH79" s="55"/>
      <c r="AI79" s="55"/>
      <c r="AN79" s="55"/>
    </row>
    <row r="80" spans="1:40" ht="13.2" x14ac:dyDescent="0.25">
      <c r="A80" s="73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8"/>
      <c r="AH80" s="55"/>
      <c r="AI80" s="55"/>
      <c r="AN80" s="55"/>
    </row>
    <row r="81" spans="1:40" ht="13.2" x14ac:dyDescent="0.25">
      <c r="A81" s="73" t="s">
        <v>74</v>
      </c>
      <c r="G81" s="74">
        <f>AVERAGE(G15,G24,G27,G30,G51,G63)</f>
        <v>0.36242458333333333</v>
      </c>
      <c r="H81" s="74">
        <f t="shared" ref="H81:AE81" si="16">AVERAGE(H15,H24,H27,H30,H51,H63)</f>
        <v>0.40409875000000001</v>
      </c>
      <c r="I81" s="74">
        <f t="shared" si="16"/>
        <v>0.44194224999999993</v>
      </c>
      <c r="J81" s="74">
        <f t="shared" si="16"/>
        <v>0.41536611666666667</v>
      </c>
      <c r="K81" s="74">
        <f t="shared" si="16"/>
        <v>0.36455070000000006</v>
      </c>
      <c r="L81" s="74">
        <f t="shared" si="16"/>
        <v>0.39195518333333329</v>
      </c>
      <c r="M81" s="74">
        <f t="shared" si="16"/>
        <v>0.4498317</v>
      </c>
      <c r="N81" s="74">
        <f t="shared" si="16"/>
        <v>0.42460073333333331</v>
      </c>
      <c r="O81" s="74">
        <f t="shared" si="16"/>
        <v>0.34249918333333329</v>
      </c>
      <c r="P81" s="74">
        <f t="shared" si="16"/>
        <v>0.4723933666666667</v>
      </c>
      <c r="Q81" s="74">
        <f t="shared" si="16"/>
        <v>0.4061930333333334</v>
      </c>
      <c r="R81" s="74">
        <f t="shared" si="16"/>
        <v>0.4184353666666667</v>
      </c>
      <c r="S81" s="74">
        <f t="shared" si="16"/>
        <v>0.38105658333333342</v>
      </c>
      <c r="T81" s="74">
        <f t="shared" si="16"/>
        <v>0.39938323333333337</v>
      </c>
      <c r="U81" s="74">
        <f t="shared" si="16"/>
        <v>0.48612214000000009</v>
      </c>
      <c r="V81" s="74">
        <f t="shared" si="16"/>
        <v>0.33502678333333336</v>
      </c>
      <c r="W81" s="74">
        <f t="shared" si="16"/>
        <v>0.41814285000000001</v>
      </c>
      <c r="X81" s="74">
        <f t="shared" si="16"/>
        <v>0.40630081666666662</v>
      </c>
      <c r="Y81" s="74">
        <f t="shared" si="16"/>
        <v>0.40015224999999993</v>
      </c>
      <c r="Z81" s="74">
        <f t="shared" si="16"/>
        <v>0.37268119999999999</v>
      </c>
      <c r="AA81" s="74">
        <f t="shared" si="16"/>
        <v>0.47654621666666669</v>
      </c>
      <c r="AB81" s="74">
        <f t="shared" ref="AB81:AD81" si="17">AVERAGE(AB15,AB24,AB27,AB30,AB51,AB63)</f>
        <v>0.34158170000000004</v>
      </c>
      <c r="AC81" s="74">
        <f t="shared" si="17"/>
        <v>0.44480171666666668</v>
      </c>
      <c r="AD81" s="74">
        <f t="shared" si="17"/>
        <v>0.47767526666666665</v>
      </c>
      <c r="AE81" s="74">
        <f t="shared" si="16"/>
        <v>0.37173556666666668</v>
      </c>
      <c r="AF81" s="74"/>
      <c r="AG81" s="18"/>
      <c r="AH81" s="55"/>
      <c r="AI81" s="55"/>
      <c r="AN81" s="55"/>
    </row>
    <row r="82" spans="1:40" ht="13.2" x14ac:dyDescent="0.25">
      <c r="A82" s="73" t="s">
        <v>68</v>
      </c>
      <c r="G82" s="76">
        <f>STDEV(G15,G24,G27,G30,G51,G63)</f>
        <v>0.1233679288072458</v>
      </c>
      <c r="H82" s="76">
        <f t="shared" ref="H82:AE82" si="18">STDEV(H15,H24,H27,H30,H51,H63)</f>
        <v>0.18631489129115508</v>
      </c>
      <c r="I82" s="76">
        <f t="shared" si="18"/>
        <v>0.11249330543431932</v>
      </c>
      <c r="J82" s="76">
        <f t="shared" si="18"/>
        <v>0.13616584814295263</v>
      </c>
      <c r="K82" s="76">
        <f t="shared" si="18"/>
        <v>0.11724738217374399</v>
      </c>
      <c r="L82" s="76">
        <f t="shared" si="18"/>
        <v>0.22221478726972616</v>
      </c>
      <c r="M82" s="76">
        <f t="shared" si="18"/>
        <v>0.13708936770127372</v>
      </c>
      <c r="N82" s="76">
        <f t="shared" si="18"/>
        <v>8.7600856493362314E-2</v>
      </c>
      <c r="O82" s="76">
        <f t="shared" si="18"/>
        <v>0.11498372323608981</v>
      </c>
      <c r="P82" s="76">
        <f t="shared" si="18"/>
        <v>0.10898976578318954</v>
      </c>
      <c r="Q82" s="76">
        <f t="shared" si="18"/>
        <v>0.11729297848428366</v>
      </c>
      <c r="R82" s="76">
        <f t="shared" si="18"/>
        <v>7.2017793967759453E-2</v>
      </c>
      <c r="S82" s="76">
        <f t="shared" si="18"/>
        <v>0.10946429114487344</v>
      </c>
      <c r="T82" s="76">
        <f t="shared" si="18"/>
        <v>0.12671778229946518</v>
      </c>
      <c r="U82" s="76">
        <f t="shared" si="18"/>
        <v>8.9765065507901629E-2</v>
      </c>
      <c r="V82" s="76">
        <f t="shared" si="18"/>
        <v>0.1075483592688686</v>
      </c>
      <c r="W82" s="76">
        <f t="shared" si="18"/>
        <v>0.1196475944399342</v>
      </c>
      <c r="X82" s="76">
        <f t="shared" si="18"/>
        <v>0.10886784109246257</v>
      </c>
      <c r="Y82" s="76">
        <f t="shared" si="18"/>
        <v>6.5141256331905539E-2</v>
      </c>
      <c r="Z82" s="76">
        <f t="shared" si="18"/>
        <v>0.12226801597484122</v>
      </c>
      <c r="AA82" s="76">
        <f t="shared" si="18"/>
        <v>8.3613782116213411E-2</v>
      </c>
      <c r="AB82" s="76">
        <f t="shared" ref="AB82:AD82" si="19">STDEV(AB15,AB24,AB27,AB30,AB51,AB63)</f>
        <v>0.12289861295975631</v>
      </c>
      <c r="AC82" s="76">
        <f t="shared" si="19"/>
        <v>9.2262843011353471E-2</v>
      </c>
      <c r="AD82" s="76">
        <f t="shared" si="19"/>
        <v>0.15064187519765754</v>
      </c>
      <c r="AE82" s="76">
        <f t="shared" si="18"/>
        <v>0.1345718731748454</v>
      </c>
      <c r="AF82" s="76"/>
      <c r="AG82" s="18"/>
      <c r="AH82" s="55"/>
      <c r="AI82" s="55"/>
      <c r="AN82" s="55"/>
    </row>
    <row r="83" spans="1:40" ht="13.2" x14ac:dyDescent="0.25">
      <c r="A83" s="73" t="s">
        <v>75</v>
      </c>
      <c r="G83" s="74">
        <f>AVERAGE(G9,G33,G36,G39,G48)</f>
        <v>0.33295722</v>
      </c>
      <c r="H83" s="74">
        <f t="shared" ref="H83:AE83" si="20">AVERAGE(H9,H33,H36,H39,H48)</f>
        <v>0.38599843999999994</v>
      </c>
      <c r="I83" s="74">
        <f t="shared" si="20"/>
        <v>0.45917192000000001</v>
      </c>
      <c r="J83" s="74">
        <f t="shared" si="20"/>
        <v>0.34203865999999999</v>
      </c>
      <c r="K83" s="74">
        <f t="shared" si="20"/>
        <v>0.36634519999999993</v>
      </c>
      <c r="L83" s="74">
        <f t="shared" si="20"/>
        <v>0.36500043999999998</v>
      </c>
      <c r="M83" s="74">
        <f t="shared" si="20"/>
        <v>0.36673578000000001</v>
      </c>
      <c r="N83" s="74">
        <f t="shared" si="20"/>
        <v>0.52474439999999989</v>
      </c>
      <c r="O83" s="74">
        <f t="shared" si="20"/>
        <v>0.36397979999999996</v>
      </c>
      <c r="P83" s="74">
        <f t="shared" si="20"/>
        <v>0.41921510000000001</v>
      </c>
      <c r="Q83" s="74">
        <f t="shared" si="20"/>
        <v>0.40794698000000001</v>
      </c>
      <c r="R83" s="74">
        <f t="shared" si="20"/>
        <v>0.42940020000000001</v>
      </c>
      <c r="S83" s="74">
        <f t="shared" si="20"/>
        <v>0.39471709999999999</v>
      </c>
      <c r="T83" s="74">
        <f t="shared" si="20"/>
        <v>0.45138084000000001</v>
      </c>
      <c r="U83" s="74">
        <f t="shared" si="20"/>
        <v>0.45703125999999994</v>
      </c>
      <c r="V83" s="74">
        <f t="shared" si="20"/>
        <v>0.37686691999999999</v>
      </c>
      <c r="W83" s="74">
        <f t="shared" si="20"/>
        <v>0.38613296000000003</v>
      </c>
      <c r="X83" s="74">
        <f t="shared" si="20"/>
        <v>0.41444103999999998</v>
      </c>
      <c r="Y83" s="74">
        <f t="shared" si="20"/>
        <v>0.43963648000000005</v>
      </c>
      <c r="Z83" s="74">
        <f t="shared" si="20"/>
        <v>0.39314194000000002</v>
      </c>
      <c r="AA83" s="74">
        <f t="shared" si="20"/>
        <v>0.47428520000000002</v>
      </c>
      <c r="AB83" s="74">
        <f t="shared" ref="AB83:AD83" si="21">AVERAGE(AB9,AB33,AB36,AB39,AB48)</f>
        <v>0.38936444000000003</v>
      </c>
      <c r="AC83" s="74">
        <f t="shared" si="21"/>
        <v>0.40950531999999995</v>
      </c>
      <c r="AD83" s="74">
        <f t="shared" si="21"/>
        <v>0.42405757999999993</v>
      </c>
      <c r="AE83" s="74">
        <f t="shared" si="20"/>
        <v>0.33955093999999997</v>
      </c>
      <c r="AF83" s="74"/>
      <c r="AG83" s="18"/>
      <c r="AH83" s="55"/>
      <c r="AI83" s="55"/>
      <c r="AN83" s="55"/>
    </row>
    <row r="84" spans="1:40" ht="13.2" x14ac:dyDescent="0.25">
      <c r="A84" s="73" t="s">
        <v>68</v>
      </c>
      <c r="G84" s="76">
        <f>STDEV(G9,G33,G36,G39,G48)</f>
        <v>0.13283221388818697</v>
      </c>
      <c r="H84" s="76">
        <f t="shared" ref="H84:AE84" si="22">STDEV(H9,H33,H36,H39,H48)</f>
        <v>0.12164049675874</v>
      </c>
      <c r="I84" s="76">
        <f t="shared" si="22"/>
        <v>9.4054268296165186E-2</v>
      </c>
      <c r="J84" s="76">
        <f t="shared" si="22"/>
        <v>9.8269683955877221E-2</v>
      </c>
      <c r="K84" s="76">
        <f t="shared" si="22"/>
        <v>0.1043818461110696</v>
      </c>
      <c r="L84" s="76">
        <f t="shared" si="22"/>
        <v>5.6684022815631167E-2</v>
      </c>
      <c r="M84" s="76">
        <f t="shared" si="22"/>
        <v>0.13847662233264146</v>
      </c>
      <c r="N84" s="76">
        <f t="shared" si="22"/>
        <v>0.10429324955535287</v>
      </c>
      <c r="O84" s="76">
        <f t="shared" si="22"/>
        <v>0.10182218838232149</v>
      </c>
      <c r="P84" s="76">
        <f t="shared" si="22"/>
        <v>6.6686909549888249E-2</v>
      </c>
      <c r="Q84" s="76">
        <f t="shared" si="22"/>
        <v>9.8269728871138079E-2</v>
      </c>
      <c r="R84" s="76">
        <f t="shared" si="22"/>
        <v>0.15407041831415935</v>
      </c>
      <c r="S84" s="76">
        <f t="shared" si="22"/>
        <v>3.947751082407553E-2</v>
      </c>
      <c r="T84" s="76">
        <f t="shared" si="22"/>
        <v>7.3033818330948061E-2</v>
      </c>
      <c r="U84" s="76">
        <f t="shared" si="22"/>
        <v>7.7576518906516262E-2</v>
      </c>
      <c r="V84" s="76">
        <f t="shared" si="22"/>
        <v>7.5075439479013448E-2</v>
      </c>
      <c r="W84" s="76">
        <f t="shared" si="22"/>
        <v>8.3009636089811809E-2</v>
      </c>
      <c r="X84" s="76">
        <f t="shared" si="22"/>
        <v>0.10017750671704205</v>
      </c>
      <c r="Y84" s="76">
        <f t="shared" si="22"/>
        <v>5.1134234139194192E-2</v>
      </c>
      <c r="Z84" s="76">
        <f t="shared" si="22"/>
        <v>7.2328320222150785E-2</v>
      </c>
      <c r="AA84" s="76">
        <f t="shared" si="22"/>
        <v>0.12107260537980907</v>
      </c>
      <c r="AB84" s="76">
        <f t="shared" ref="AB84:AD84" si="23">STDEV(AB9,AB33,AB36,AB39,AB48)</f>
        <v>9.1062983377154835E-2</v>
      </c>
      <c r="AC84" s="76">
        <f t="shared" si="23"/>
        <v>7.2877999738858293E-2</v>
      </c>
      <c r="AD84" s="76">
        <f t="shared" si="23"/>
        <v>0.12786636572280097</v>
      </c>
      <c r="AE84" s="76">
        <f t="shared" si="22"/>
        <v>5.7451145284171813E-2</v>
      </c>
      <c r="AF84" s="76"/>
      <c r="AG84" s="18"/>
      <c r="AH84" s="55"/>
      <c r="AI84" s="55"/>
      <c r="AN84" s="55"/>
    </row>
    <row r="85" spans="1:40" ht="13.2" x14ac:dyDescent="0.25">
      <c r="A85" s="73" t="s">
        <v>76</v>
      </c>
      <c r="G85" s="74">
        <f>AVERAGE(G3,G6,G12,G18,G21,G42,G45,G54,G57,G60)</f>
        <v>0.33321508323068799</v>
      </c>
      <c r="H85" s="74">
        <f t="shared" ref="H85:AE85" si="24">AVERAGE(H3,H6,H12,H18,H21,H42,H45,H54,H57,H60)</f>
        <v>0.39416571528320227</v>
      </c>
      <c r="I85" s="74">
        <f t="shared" si="24"/>
        <v>0.38716282499999999</v>
      </c>
      <c r="J85" s="74">
        <f t="shared" si="24"/>
        <v>0.40315713333333331</v>
      </c>
      <c r="K85" s="74">
        <f t="shared" si="24"/>
        <v>0.35883943333333335</v>
      </c>
      <c r="L85" s="74">
        <f t="shared" si="24"/>
        <v>0.42734433248406595</v>
      </c>
      <c r="M85" s="74">
        <f t="shared" si="24"/>
        <v>0.370108438165964</v>
      </c>
      <c r="N85" s="74">
        <f t="shared" si="24"/>
        <v>0.44709515624224599</v>
      </c>
      <c r="O85" s="74">
        <f t="shared" si="24"/>
        <v>0.3084587811006323</v>
      </c>
      <c r="P85" s="74">
        <f t="shared" si="24"/>
        <v>0.29968466160918394</v>
      </c>
      <c r="Q85" s="74">
        <f t="shared" si="24"/>
        <v>0.37715367819095552</v>
      </c>
      <c r="R85" s="74">
        <f t="shared" si="24"/>
        <v>0.45241308616411996</v>
      </c>
      <c r="S85" s="74">
        <f t="shared" si="24"/>
        <v>0.27919099770059552</v>
      </c>
      <c r="T85" s="74">
        <f t="shared" si="24"/>
        <v>0.357062573486714</v>
      </c>
      <c r="U85" s="74">
        <f t="shared" si="24"/>
        <v>0.37917273709830002</v>
      </c>
      <c r="V85" s="74">
        <f t="shared" si="24"/>
        <v>0.34889542733184797</v>
      </c>
      <c r="W85" s="74">
        <f t="shared" si="24"/>
        <v>0.36233675821861777</v>
      </c>
      <c r="X85" s="74">
        <f t="shared" si="24"/>
        <v>0.41536675788393407</v>
      </c>
      <c r="Y85" s="74">
        <f t="shared" si="24"/>
        <v>0.44654529528539999</v>
      </c>
      <c r="Z85" s="74">
        <f t="shared" si="24"/>
        <v>0.38306702923200003</v>
      </c>
      <c r="AA85" s="74">
        <f t="shared" si="24"/>
        <v>0.45000040000000002</v>
      </c>
      <c r="AB85" s="74">
        <f t="shared" ref="AB85:AD85" si="25">AVERAGE(AB3,AB6,AB12,AB18,AB21,AB42,AB45,AB54,AB57,AB60)</f>
        <v>0.37040928388275801</v>
      </c>
      <c r="AC85" s="74">
        <f t="shared" si="25"/>
        <v>0.46016423368372505</v>
      </c>
      <c r="AD85" s="74">
        <f t="shared" si="25"/>
        <v>0.42619911111111114</v>
      </c>
      <c r="AE85" s="74">
        <f t="shared" si="24"/>
        <v>0.35599091111111114</v>
      </c>
      <c r="AF85" s="74"/>
      <c r="AG85" s="18"/>
      <c r="AH85" s="55"/>
      <c r="AI85" s="55"/>
      <c r="AN85" s="55"/>
    </row>
    <row r="86" spans="1:40" ht="13.2" x14ac:dyDescent="0.25">
      <c r="A86" s="73" t="s">
        <v>68</v>
      </c>
      <c r="G86" s="76">
        <f>STDEV(G3,G6,G12,G18,G21,G42,G45,G54,G57,G60)</f>
        <v>8.0121617073630566E-2</v>
      </c>
      <c r="H86" s="76">
        <f t="shared" ref="H86:AE86" si="26">STDEV(H3,H6,H12,H18,H21,H42,H45,H54,H57,H60)</f>
        <v>0.13282540021128691</v>
      </c>
      <c r="I86" s="76">
        <f t="shared" si="26"/>
        <v>0.14439206390192094</v>
      </c>
      <c r="J86" s="76">
        <f t="shared" si="26"/>
        <v>7.4202867615190599E-2</v>
      </c>
      <c r="K86" s="76">
        <f t="shared" si="26"/>
        <v>0.10907625836968375</v>
      </c>
      <c r="L86" s="76">
        <f t="shared" si="26"/>
        <v>0.13673051438467163</v>
      </c>
      <c r="M86" s="76">
        <f t="shared" si="26"/>
        <v>0.1057008783852099</v>
      </c>
      <c r="N86" s="76">
        <f t="shared" si="26"/>
        <v>8.8548269928690859E-2</v>
      </c>
      <c r="O86" s="76">
        <f t="shared" si="26"/>
        <v>0.11878694663317389</v>
      </c>
      <c r="P86" s="76">
        <f t="shared" si="26"/>
        <v>0.10230277326249777</v>
      </c>
      <c r="Q86" s="76">
        <f t="shared" si="26"/>
        <v>0.13231486483545801</v>
      </c>
      <c r="R86" s="76">
        <f t="shared" si="26"/>
        <v>9.6797257797000338E-2</v>
      </c>
      <c r="S86" s="76">
        <f t="shared" si="26"/>
        <v>9.4393808645429012E-2</v>
      </c>
      <c r="T86" s="76">
        <f t="shared" si="26"/>
        <v>9.7362908985100582E-2</v>
      </c>
      <c r="U86" s="76">
        <f t="shared" si="26"/>
        <v>0.11750828115942299</v>
      </c>
      <c r="V86" s="76">
        <f t="shared" si="26"/>
        <v>9.0933680437729938E-2</v>
      </c>
      <c r="W86" s="76">
        <f t="shared" si="26"/>
        <v>7.1657796313611397E-2</v>
      </c>
      <c r="X86" s="76">
        <f t="shared" si="26"/>
        <v>9.2501447171745063E-2</v>
      </c>
      <c r="Y86" s="76">
        <f t="shared" si="26"/>
        <v>0.13425998623435725</v>
      </c>
      <c r="Z86" s="76">
        <f t="shared" si="26"/>
        <v>0.15679921946187633</v>
      </c>
      <c r="AA86" s="76">
        <f t="shared" si="26"/>
        <v>0.16857094875443393</v>
      </c>
      <c r="AB86" s="76">
        <f t="shared" ref="AB86:AD86" si="27">STDEV(AB3,AB6,AB12,AB18,AB21,AB42,AB45,AB54,AB57,AB60)</f>
        <v>0.13035795598467328</v>
      </c>
      <c r="AC86" s="76">
        <f t="shared" si="27"/>
        <v>0.12254407851229614</v>
      </c>
      <c r="AD86" s="76">
        <f t="shared" si="27"/>
        <v>0.13256201643155033</v>
      </c>
      <c r="AE86" s="76">
        <f t="shared" si="26"/>
        <v>7.9214343461750131E-2</v>
      </c>
      <c r="AF86" s="76"/>
      <c r="AG86" s="18"/>
      <c r="AH86" s="55"/>
      <c r="AI86" s="55"/>
      <c r="AN86" s="55"/>
    </row>
    <row r="87" spans="1:40" ht="13.2" x14ac:dyDescent="0.25">
      <c r="A87" s="53"/>
      <c r="E87" s="13"/>
      <c r="F87" s="13"/>
      <c r="G87" s="54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55"/>
      <c r="AI87" s="55"/>
      <c r="AN87" s="55"/>
    </row>
    <row r="88" spans="1:40" ht="13.2" x14ac:dyDescent="0.25">
      <c r="A88" s="53"/>
      <c r="E88" s="13"/>
      <c r="F88" s="13"/>
      <c r="G88" s="54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55"/>
      <c r="AI88" s="55"/>
      <c r="AN88" s="55"/>
    </row>
  </sheetData>
  <phoneticPr fontId="4" type="noConversion"/>
  <conditionalFormatting sqref="G3:AC88 AE3:AE88">
    <cfRule type="cellIs" dxfId="7" priority="3" operator="greaterThan">
      <formula>0.95</formula>
    </cfRule>
    <cfRule type="cellIs" dxfId="6" priority="4" operator="lessThan">
      <formula>0.05</formula>
    </cfRule>
  </conditionalFormatting>
  <conditionalFormatting sqref="AD3:AD88">
    <cfRule type="cellIs" dxfId="5" priority="1" operator="greaterThan">
      <formula>0.95</formula>
    </cfRule>
    <cfRule type="cellIs" dxfId="4" priority="2" operator="lessThan">
      <formula>0.05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39"/>
  <sheetViews>
    <sheetView zoomScaleNormal="10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AK125" sqref="AK125"/>
    </sheetView>
  </sheetViews>
  <sheetFormatPr defaultColWidth="9.125" defaultRowHeight="11.4" x14ac:dyDescent="0.2"/>
  <cols>
    <col min="1" max="1" width="15" style="16" customWidth="1"/>
    <col min="2" max="2" width="1.75" style="15" customWidth="1"/>
    <col min="3" max="4" width="2.625" style="50" customWidth="1"/>
    <col min="5" max="6" width="5.75" style="56" customWidth="1"/>
    <col min="7" max="7" width="5.75" style="14" customWidth="1"/>
    <col min="8" max="31" width="5.75" style="15" customWidth="1"/>
    <col min="32" max="33" width="2.875" style="15" customWidth="1"/>
    <col min="34" max="35" width="7.75" style="15" customWidth="1"/>
    <col min="36" max="36" width="3" style="15" customWidth="1"/>
    <col min="37" max="37" width="9.25" style="90" customWidth="1"/>
    <col min="38" max="38" width="7.375" style="14" customWidth="1"/>
    <col min="39" max="41" width="18.375" style="15" customWidth="1"/>
    <col min="42" max="42" width="18.25" style="15" customWidth="1"/>
    <col min="43" max="16384" width="9.125" style="15"/>
  </cols>
  <sheetData>
    <row r="1" spans="1:42" ht="12" x14ac:dyDescent="0.25">
      <c r="A1" s="10" t="s">
        <v>60</v>
      </c>
      <c r="B1" s="11"/>
      <c r="C1" s="12"/>
      <c r="D1" s="12"/>
      <c r="F1" s="13"/>
      <c r="G1" s="154" t="s">
        <v>89</v>
      </c>
    </row>
    <row r="2" spans="1:42" s="106" customFormat="1" ht="17.399999999999999" x14ac:dyDescent="0.25">
      <c r="A2" s="101" t="s">
        <v>21</v>
      </c>
      <c r="B2" s="102"/>
      <c r="C2" s="103" t="s">
        <v>42</v>
      </c>
      <c r="D2" s="103" t="s">
        <v>49</v>
      </c>
      <c r="E2" s="104">
        <v>1994</v>
      </c>
      <c r="F2" s="104">
        <v>1995</v>
      </c>
      <c r="G2" s="105">
        <v>1996</v>
      </c>
      <c r="H2" s="105">
        <v>1997</v>
      </c>
      <c r="I2" s="105">
        <v>1998</v>
      </c>
      <c r="J2" s="105">
        <v>1999</v>
      </c>
      <c r="K2" s="105">
        <v>2000</v>
      </c>
      <c r="L2" s="105">
        <v>2001</v>
      </c>
      <c r="M2" s="105">
        <v>2002</v>
      </c>
      <c r="N2" s="105">
        <v>2003</v>
      </c>
      <c r="O2" s="105">
        <v>2004</v>
      </c>
      <c r="P2" s="105">
        <v>2005</v>
      </c>
      <c r="Q2" s="105">
        <v>2006</v>
      </c>
      <c r="R2" s="105">
        <v>2007</v>
      </c>
      <c r="S2" s="105">
        <v>2008</v>
      </c>
      <c r="T2" s="105">
        <v>2009</v>
      </c>
      <c r="U2" s="105">
        <v>2010</v>
      </c>
      <c r="V2" s="105">
        <v>2011</v>
      </c>
      <c r="W2" s="105">
        <v>2012</v>
      </c>
      <c r="X2" s="105">
        <v>2013</v>
      </c>
      <c r="Y2" s="105">
        <v>2014</v>
      </c>
      <c r="Z2" s="105">
        <v>2015</v>
      </c>
      <c r="AA2" s="105">
        <v>2016</v>
      </c>
      <c r="AB2" s="105">
        <v>2017</v>
      </c>
      <c r="AC2" s="105">
        <v>2018</v>
      </c>
      <c r="AD2" s="105">
        <v>2019</v>
      </c>
      <c r="AE2" s="105">
        <v>2020</v>
      </c>
      <c r="AF2" s="105"/>
      <c r="AG2" s="105"/>
      <c r="AH2" s="105" t="s">
        <v>82</v>
      </c>
      <c r="AI2" s="107" t="s">
        <v>83</v>
      </c>
      <c r="AK2" s="110" t="s">
        <v>70</v>
      </c>
      <c r="AL2" s="109" t="s">
        <v>41</v>
      </c>
      <c r="AM2" s="111"/>
      <c r="AN2" s="111"/>
      <c r="AO2" s="111"/>
      <c r="AP2" s="111"/>
    </row>
    <row r="3" spans="1:42" s="47" customFormat="1" x14ac:dyDescent="0.2">
      <c r="A3" s="45" t="s">
        <v>48</v>
      </c>
      <c r="B3" s="41" t="s">
        <v>54</v>
      </c>
      <c r="C3" s="42" t="s">
        <v>45</v>
      </c>
      <c r="D3" s="42" t="s">
        <v>47</v>
      </c>
      <c r="E3" s="23"/>
      <c r="F3" s="23">
        <v>0.1210712</v>
      </c>
      <c r="G3" s="24"/>
      <c r="H3" s="24"/>
      <c r="I3" s="24"/>
      <c r="J3" s="24">
        <v>6.3268599999999994E-2</v>
      </c>
      <c r="K3" s="24"/>
      <c r="L3" s="24">
        <v>7.7646400000000004E-2</v>
      </c>
      <c r="M3" s="24">
        <v>0.1634495</v>
      </c>
      <c r="N3" s="24"/>
      <c r="O3" s="24"/>
      <c r="P3" s="24"/>
      <c r="Q3" s="24"/>
      <c r="R3" s="24"/>
      <c r="S3" s="24">
        <v>5.8425699999999997E-2</v>
      </c>
      <c r="T3" s="24">
        <v>0.1129901</v>
      </c>
      <c r="U3" s="24">
        <v>8.7835899999999995E-2</v>
      </c>
      <c r="V3" s="24"/>
      <c r="W3" s="24">
        <v>6.9972699999999999E-2</v>
      </c>
      <c r="X3" s="24">
        <v>0.1548426</v>
      </c>
      <c r="Y3" s="24">
        <v>0.22186719999999999</v>
      </c>
      <c r="Z3" s="24"/>
      <c r="AA3" s="24">
        <v>6.9448099999999999E-2</v>
      </c>
      <c r="AB3" s="24">
        <v>7.2384199999999996E-2</v>
      </c>
      <c r="AC3" s="24"/>
      <c r="AD3" s="24">
        <v>7.3800000000000004E-2</v>
      </c>
      <c r="AE3" s="24">
        <v>7.0261299999999999E-2</v>
      </c>
      <c r="AF3" s="24"/>
      <c r="AH3" s="25">
        <f>AVERAGE(G3:AE3)</f>
        <v>9.9707099999999993E-2</v>
      </c>
      <c r="AI3" s="25">
        <f>STDEV(G3:AE3)</f>
        <v>4.9955462362304956E-2</v>
      </c>
      <c r="AK3" s="79">
        <v>0.53</v>
      </c>
      <c r="AL3" s="82" t="s">
        <v>0</v>
      </c>
    </row>
    <row r="4" spans="1:42" x14ac:dyDescent="0.2">
      <c r="A4" s="27" t="s">
        <v>52</v>
      </c>
      <c r="B4" s="28"/>
      <c r="C4" s="29"/>
      <c r="D4" s="29"/>
      <c r="E4" s="23"/>
      <c r="F4" s="23">
        <v>1.58329E-2</v>
      </c>
      <c r="G4" s="24"/>
      <c r="H4" s="24"/>
      <c r="I4" s="24"/>
      <c r="J4" s="24">
        <v>8.4951000000000002E-3</v>
      </c>
      <c r="K4" s="24"/>
      <c r="L4" s="24">
        <v>1.03365E-2</v>
      </c>
      <c r="M4" s="24">
        <v>2.07186E-2</v>
      </c>
      <c r="N4" s="24"/>
      <c r="O4" s="24"/>
      <c r="P4" s="24"/>
      <c r="Q4" s="24"/>
      <c r="R4" s="24"/>
      <c r="S4" s="24">
        <v>7.9580999999999992E-3</v>
      </c>
      <c r="T4" s="24">
        <v>3.6369699999999998E-2</v>
      </c>
      <c r="U4" s="24">
        <v>2.14057E-2</v>
      </c>
      <c r="V4" s="24"/>
      <c r="W4" s="24">
        <v>1.7163899999999999E-2</v>
      </c>
      <c r="X4" s="24">
        <v>6.8745100000000003E-2</v>
      </c>
      <c r="Y4" s="24">
        <v>0.1112476</v>
      </c>
      <c r="Z4" s="24"/>
      <c r="AA4" s="24">
        <v>1.7071800000000002E-2</v>
      </c>
      <c r="AB4" s="24">
        <v>2.9814400000000001E-2</v>
      </c>
      <c r="AC4" s="24"/>
      <c r="AD4" s="24">
        <v>2.3243400000000001E-2</v>
      </c>
      <c r="AE4" s="24">
        <v>2.20168E-2</v>
      </c>
      <c r="AF4" s="24"/>
      <c r="AL4" s="83"/>
    </row>
    <row r="5" spans="1:42" x14ac:dyDescent="0.2">
      <c r="A5" s="27" t="s">
        <v>53</v>
      </c>
      <c r="B5" s="28"/>
      <c r="C5" s="29"/>
      <c r="D5" s="29"/>
      <c r="E5" s="23"/>
      <c r="F5" s="23">
        <v>0.54117000000000004</v>
      </c>
      <c r="G5" s="24"/>
      <c r="H5" s="24"/>
      <c r="I5" s="24"/>
      <c r="J5" s="24">
        <v>0.34744580000000003</v>
      </c>
      <c r="K5" s="24"/>
      <c r="L5" s="24">
        <v>0.40423720000000002</v>
      </c>
      <c r="M5" s="24">
        <v>0.64341630000000005</v>
      </c>
      <c r="N5" s="24"/>
      <c r="O5" s="24"/>
      <c r="P5" s="24"/>
      <c r="Q5" s="24"/>
      <c r="R5" s="24"/>
      <c r="S5" s="24">
        <v>0.3243124</v>
      </c>
      <c r="T5" s="24">
        <v>0.30066349999999997</v>
      </c>
      <c r="U5" s="24">
        <v>0.29770750000000001</v>
      </c>
      <c r="V5" s="24"/>
      <c r="W5" s="24">
        <v>0.24479200000000001</v>
      </c>
      <c r="X5" s="24">
        <v>0.31257699999999999</v>
      </c>
      <c r="Y5" s="24">
        <v>0.39375019999999999</v>
      </c>
      <c r="Z5" s="24"/>
      <c r="AA5" s="24">
        <v>0.24281900000000001</v>
      </c>
      <c r="AB5" s="24">
        <v>0.16537540000000001</v>
      </c>
      <c r="AC5" s="24"/>
      <c r="AD5" s="24">
        <v>0.2106113</v>
      </c>
      <c r="AE5" s="24">
        <v>0.2023488</v>
      </c>
      <c r="AF5" s="24"/>
      <c r="AL5" s="83"/>
      <c r="AM5" s="47"/>
      <c r="AN5" s="47"/>
      <c r="AO5" s="47"/>
      <c r="AP5" s="47"/>
    </row>
    <row r="6" spans="1:42" s="100" customFormat="1" x14ac:dyDescent="0.2">
      <c r="A6" s="112" t="s">
        <v>22</v>
      </c>
      <c r="B6" s="113" t="s">
        <v>54</v>
      </c>
      <c r="C6" s="114" t="s">
        <v>45</v>
      </c>
      <c r="D6" s="114" t="s">
        <v>47</v>
      </c>
      <c r="E6" s="115">
        <v>6.9586599999999998E-2</v>
      </c>
      <c r="F6" s="115" t="s">
        <v>84</v>
      </c>
      <c r="G6" s="116">
        <v>7.0290099999999994E-2</v>
      </c>
      <c r="H6" s="116">
        <v>6.7314899999999997E-2</v>
      </c>
      <c r="I6" s="116">
        <v>8.4440799999999996E-2</v>
      </c>
      <c r="J6" s="116">
        <v>8.5561799999999993E-2</v>
      </c>
      <c r="K6" s="116">
        <v>0.10046720000000001</v>
      </c>
      <c r="L6" s="116">
        <v>0.1221771</v>
      </c>
      <c r="M6" s="116">
        <v>7.7993999999999994E-2</v>
      </c>
      <c r="N6" s="116">
        <v>0.1072656</v>
      </c>
      <c r="O6" s="116">
        <v>5.4509200000000001E-2</v>
      </c>
      <c r="P6" s="116">
        <v>0.1083028</v>
      </c>
      <c r="Q6" s="116">
        <v>0.15195990000000001</v>
      </c>
      <c r="R6" s="116">
        <v>0.12719059999999999</v>
      </c>
      <c r="S6" s="116">
        <v>0.10734390000000001</v>
      </c>
      <c r="T6" s="116">
        <v>7.4427499999999994E-2</v>
      </c>
      <c r="U6" s="116">
        <v>0.1065995</v>
      </c>
      <c r="V6" s="116">
        <v>0.1160408</v>
      </c>
      <c r="W6" s="116">
        <v>7.7443200000000004E-2</v>
      </c>
      <c r="X6" s="116">
        <v>0.15976270000000001</v>
      </c>
      <c r="Y6" s="116">
        <v>0.14696020000000001</v>
      </c>
      <c r="Z6" s="116">
        <v>0.13270380000000001</v>
      </c>
      <c r="AA6" s="116">
        <v>0.13489799999999999</v>
      </c>
      <c r="AB6" s="116">
        <v>0.16955609999999999</v>
      </c>
      <c r="AC6" s="118">
        <v>0.1509441</v>
      </c>
      <c r="AD6" s="116">
        <v>0.1728913</v>
      </c>
      <c r="AE6" s="116">
        <v>0.1510312</v>
      </c>
      <c r="AF6" s="116"/>
      <c r="AH6" s="117">
        <f>AVERAGE(G6:AE6)</f>
        <v>0.11432305199999998</v>
      </c>
      <c r="AI6" s="117">
        <f>STDEV(G6:AE6)</f>
        <v>3.4648163501717781E-2</v>
      </c>
      <c r="AK6" s="118">
        <v>0.57799999999999996</v>
      </c>
      <c r="AL6" s="119" t="s">
        <v>1</v>
      </c>
      <c r="AM6" s="120"/>
      <c r="AN6" s="120"/>
      <c r="AO6" s="120"/>
      <c r="AP6" s="120"/>
    </row>
    <row r="7" spans="1:42" s="124" customFormat="1" x14ac:dyDescent="0.2">
      <c r="A7" s="121"/>
      <c r="B7" s="122"/>
      <c r="C7" s="123"/>
      <c r="D7" s="123"/>
      <c r="E7" s="115">
        <v>2.5838099999999999E-2</v>
      </c>
      <c r="F7" s="115" t="s">
        <v>84</v>
      </c>
      <c r="G7" s="116">
        <v>3.6445900000000003E-2</v>
      </c>
      <c r="H7" s="116">
        <v>3.6092399999999997E-2</v>
      </c>
      <c r="I7" s="116">
        <v>5.3611800000000001E-2</v>
      </c>
      <c r="J7" s="116">
        <v>5.70996E-2</v>
      </c>
      <c r="K7" s="116">
        <v>7.0323899999999995E-2</v>
      </c>
      <c r="L7" s="116">
        <v>8.10086E-2</v>
      </c>
      <c r="M7" s="116">
        <v>5.0689900000000003E-2</v>
      </c>
      <c r="N7" s="116">
        <v>7.3670100000000002E-2</v>
      </c>
      <c r="O7" s="116">
        <v>3.2673099999999997E-2</v>
      </c>
      <c r="P7" s="116">
        <v>7.1792700000000001E-2</v>
      </c>
      <c r="Q7" s="116">
        <v>0.103343</v>
      </c>
      <c r="R7" s="116">
        <v>8.6259600000000006E-2</v>
      </c>
      <c r="S7" s="116">
        <v>7.0942000000000005E-2</v>
      </c>
      <c r="T7" s="116">
        <v>4.66238E-2</v>
      </c>
      <c r="U7" s="116">
        <v>6.6060099999999997E-2</v>
      </c>
      <c r="V7" s="116">
        <v>7.2989799999999994E-2</v>
      </c>
      <c r="W7" s="116">
        <v>4.6559200000000002E-2</v>
      </c>
      <c r="X7" s="116">
        <v>0.1096423</v>
      </c>
      <c r="Y7" s="116">
        <v>0.1049375</v>
      </c>
      <c r="Z7" s="116">
        <v>9.1928800000000005E-2</v>
      </c>
      <c r="AA7" s="116">
        <v>9.6539399999999997E-2</v>
      </c>
      <c r="AB7" s="116">
        <v>0.1237593</v>
      </c>
      <c r="AC7" s="118">
        <v>0.105327</v>
      </c>
      <c r="AD7" s="116">
        <v>0.12250129999999999</v>
      </c>
      <c r="AE7" s="116">
        <v>0.10539610000000001</v>
      </c>
      <c r="AF7" s="116"/>
      <c r="AK7" s="125"/>
      <c r="AL7" s="126"/>
      <c r="AM7" s="120"/>
      <c r="AN7" s="120"/>
      <c r="AO7" s="120"/>
      <c r="AP7" s="120"/>
    </row>
    <row r="8" spans="1:42" s="124" customFormat="1" x14ac:dyDescent="0.2">
      <c r="A8" s="121"/>
      <c r="B8" s="122"/>
      <c r="C8" s="123"/>
      <c r="D8" s="123"/>
      <c r="E8" s="115">
        <v>0.17416590000000001</v>
      </c>
      <c r="F8" s="115" t="s">
        <v>84</v>
      </c>
      <c r="G8" s="116">
        <v>0.1312807</v>
      </c>
      <c r="H8" s="116">
        <v>0.122125</v>
      </c>
      <c r="I8" s="116">
        <v>0.13055240000000001</v>
      </c>
      <c r="J8" s="116">
        <v>0.1263109</v>
      </c>
      <c r="K8" s="116">
        <v>0.14156340000000001</v>
      </c>
      <c r="L8" s="116">
        <v>0.18016570000000001</v>
      </c>
      <c r="M8" s="116">
        <v>0.1181745</v>
      </c>
      <c r="N8" s="116">
        <v>0.15364040000000001</v>
      </c>
      <c r="O8" s="116">
        <v>8.9587299999999995E-2</v>
      </c>
      <c r="P8" s="116">
        <v>0.16017609999999999</v>
      </c>
      <c r="Q8" s="116">
        <v>0.21789049999999999</v>
      </c>
      <c r="R8" s="116">
        <v>0.18364030000000001</v>
      </c>
      <c r="S8" s="116">
        <v>0.15922339999999999</v>
      </c>
      <c r="T8" s="116">
        <v>0.1167808</v>
      </c>
      <c r="U8" s="116">
        <v>0.1675536</v>
      </c>
      <c r="V8" s="116">
        <v>0.17956539999999999</v>
      </c>
      <c r="W8" s="116">
        <v>0.12610389999999999</v>
      </c>
      <c r="X8" s="116">
        <v>0.2269544</v>
      </c>
      <c r="Y8" s="116">
        <v>0.2020132</v>
      </c>
      <c r="Z8" s="116">
        <v>0.18782380000000001</v>
      </c>
      <c r="AA8" s="116">
        <v>0.1853706</v>
      </c>
      <c r="AB8" s="116">
        <v>0.22789239999999999</v>
      </c>
      <c r="AC8" s="118">
        <v>0.2116442</v>
      </c>
      <c r="AD8" s="116">
        <v>0.23837810000000001</v>
      </c>
      <c r="AE8" s="116">
        <v>0.21174860000000001</v>
      </c>
      <c r="AF8" s="116"/>
      <c r="AK8" s="125"/>
      <c r="AL8" s="126"/>
      <c r="AM8" s="120"/>
      <c r="AN8" s="120"/>
      <c r="AO8" s="120"/>
      <c r="AP8" s="120"/>
    </row>
    <row r="9" spans="1:42" x14ac:dyDescent="0.2">
      <c r="A9" s="34" t="s">
        <v>23</v>
      </c>
      <c r="B9" s="21" t="s">
        <v>54</v>
      </c>
      <c r="C9" s="22" t="s">
        <v>45</v>
      </c>
      <c r="D9" s="22" t="s">
        <v>45</v>
      </c>
      <c r="E9" s="23">
        <v>0.2445774</v>
      </c>
      <c r="F9" s="23">
        <v>0.15784909999999999</v>
      </c>
      <c r="G9" s="24">
        <v>0.13919899999999999</v>
      </c>
      <c r="H9" s="24">
        <v>9.6002299999999999E-2</v>
      </c>
      <c r="I9" s="24"/>
      <c r="J9" s="24">
        <v>7.1938199999999994E-2</v>
      </c>
      <c r="K9" s="24"/>
      <c r="L9" s="24">
        <v>0.15177779999999999</v>
      </c>
      <c r="M9" s="24"/>
      <c r="N9" s="24">
        <v>7.1171399999999996E-2</v>
      </c>
      <c r="O9" s="35">
        <v>5.2804700000000003E-2</v>
      </c>
      <c r="P9" s="24">
        <v>5.8111999999999997E-2</v>
      </c>
      <c r="Q9" s="24">
        <v>0.1447242</v>
      </c>
      <c r="R9" s="24">
        <v>9.87204E-2</v>
      </c>
      <c r="S9" s="24">
        <v>0.19267889999999999</v>
      </c>
      <c r="T9" s="35">
        <v>5.3562600000000002E-2</v>
      </c>
      <c r="U9" s="24">
        <v>0.15357170000000001</v>
      </c>
      <c r="V9" s="24">
        <v>5.3332400000000002E-2</v>
      </c>
      <c r="W9" s="24">
        <v>0.1225393</v>
      </c>
      <c r="X9" s="24"/>
      <c r="Y9" s="24">
        <v>8.2425799999999994E-2</v>
      </c>
      <c r="Z9" s="24">
        <v>6.54999E-2</v>
      </c>
      <c r="AA9" s="24">
        <v>6.0619199999999998E-2</v>
      </c>
      <c r="AB9" s="24">
        <v>0.10517609999999999</v>
      </c>
      <c r="AC9" s="35">
        <v>8.32484E-2</v>
      </c>
      <c r="AD9" s="35"/>
      <c r="AE9" s="35">
        <v>0.1261534</v>
      </c>
      <c r="AF9" s="24"/>
      <c r="AH9" s="25">
        <f>AVERAGE(G9:AE9)</f>
        <v>9.9162885000000006E-2</v>
      </c>
      <c r="AI9" s="25">
        <f>STDEV(G9:AE9)</f>
        <v>4.114473908461859E-2</v>
      </c>
      <c r="AK9" s="90">
        <v>0.378</v>
      </c>
      <c r="AL9" s="84" t="s">
        <v>2</v>
      </c>
      <c r="AM9" s="47"/>
      <c r="AN9" s="47"/>
      <c r="AO9" s="47"/>
      <c r="AP9" s="47"/>
    </row>
    <row r="10" spans="1:42" s="37" customFormat="1" x14ac:dyDescent="0.2">
      <c r="A10" s="36"/>
      <c r="B10" s="28"/>
      <c r="C10" s="29"/>
      <c r="D10" s="29"/>
      <c r="E10" s="23">
        <v>8.4224599999999997E-2</v>
      </c>
      <c r="F10" s="23">
        <v>5.5379600000000001E-2</v>
      </c>
      <c r="G10" s="24">
        <v>6.3504500000000005E-2</v>
      </c>
      <c r="H10" s="24">
        <v>3.8575199999999997E-2</v>
      </c>
      <c r="I10" s="24"/>
      <c r="J10" s="24">
        <v>2.8935099999999998E-2</v>
      </c>
      <c r="K10" s="24"/>
      <c r="L10" s="24">
        <v>7.5799800000000001E-2</v>
      </c>
      <c r="M10" s="24"/>
      <c r="N10" s="24">
        <v>2.57305E-2</v>
      </c>
      <c r="O10" s="35">
        <v>1.9215300000000001E-2</v>
      </c>
      <c r="P10" s="24">
        <v>2.34719E-2</v>
      </c>
      <c r="Q10" s="24">
        <v>7.2295399999999996E-2</v>
      </c>
      <c r="R10" s="24">
        <v>4.2695400000000001E-2</v>
      </c>
      <c r="S10" s="24">
        <v>0.1103368</v>
      </c>
      <c r="T10" s="35">
        <v>1.9468800000000001E-2</v>
      </c>
      <c r="U10" s="24">
        <v>7.9311199999999998E-2</v>
      </c>
      <c r="V10" s="24">
        <v>1.6679900000000001E-2</v>
      </c>
      <c r="W10" s="24">
        <v>5.6358100000000001E-2</v>
      </c>
      <c r="X10" s="24"/>
      <c r="Y10" s="24">
        <v>3.9911799999999997E-2</v>
      </c>
      <c r="Z10" s="24">
        <v>2.6498399999999998E-2</v>
      </c>
      <c r="AA10" s="24">
        <v>2.4441600000000001E-2</v>
      </c>
      <c r="AB10" s="24">
        <v>4.8331800000000001E-2</v>
      </c>
      <c r="AC10" s="35">
        <v>3.3484300000000002E-2</v>
      </c>
      <c r="AD10" s="35"/>
      <c r="AE10" s="35">
        <v>5.3561900000000003E-2</v>
      </c>
      <c r="AF10" s="24"/>
      <c r="AK10" s="78"/>
      <c r="AL10" s="83"/>
      <c r="AM10" s="47"/>
      <c r="AN10" s="47"/>
      <c r="AO10" s="47"/>
      <c r="AP10" s="47"/>
    </row>
    <row r="11" spans="1:42" s="37" customFormat="1" x14ac:dyDescent="0.2">
      <c r="A11" s="36"/>
      <c r="B11" s="28"/>
      <c r="C11" s="29"/>
      <c r="D11" s="29"/>
      <c r="E11" s="23">
        <v>0.53265169999999995</v>
      </c>
      <c r="F11" s="23">
        <v>0.37470910000000002</v>
      </c>
      <c r="G11" s="24">
        <v>0.27830519999999997</v>
      </c>
      <c r="H11" s="24">
        <v>0.2194111</v>
      </c>
      <c r="I11" s="24"/>
      <c r="J11" s="24">
        <v>0.16780809999999999</v>
      </c>
      <c r="K11" s="24"/>
      <c r="L11" s="24">
        <v>0.28077570000000002</v>
      </c>
      <c r="M11" s="24"/>
      <c r="N11" s="24">
        <v>0.18188090000000001</v>
      </c>
      <c r="O11" s="35">
        <v>0.13691420000000001</v>
      </c>
      <c r="P11" s="24">
        <v>0.13671720000000001</v>
      </c>
      <c r="Q11" s="24">
        <v>0.26869870000000001</v>
      </c>
      <c r="R11" s="24">
        <v>0.21198230000000001</v>
      </c>
      <c r="S11" s="24">
        <v>0.31473240000000002</v>
      </c>
      <c r="T11" s="35">
        <v>0.13890350000000001</v>
      </c>
      <c r="U11" s="24">
        <v>0.27648329999999999</v>
      </c>
      <c r="V11" s="24">
        <v>0.15761549999999999</v>
      </c>
      <c r="W11" s="24">
        <v>0.2461634</v>
      </c>
      <c r="X11" s="24"/>
      <c r="Y11" s="24">
        <v>0.16255800000000001</v>
      </c>
      <c r="Z11" s="24">
        <v>0.15288979999999999</v>
      </c>
      <c r="AA11" s="24">
        <v>0.1425227</v>
      </c>
      <c r="AB11" s="24">
        <v>0.21385299999999999</v>
      </c>
      <c r="AC11" s="35">
        <v>0.19225980000000001</v>
      </c>
      <c r="AD11" s="35"/>
      <c r="AE11" s="35">
        <v>0.26914860000000002</v>
      </c>
      <c r="AF11" s="24"/>
      <c r="AK11" s="78"/>
      <c r="AL11" s="83"/>
      <c r="AM11" s="47"/>
      <c r="AN11" s="47"/>
      <c r="AO11" s="47"/>
      <c r="AP11" s="47"/>
    </row>
    <row r="12" spans="1:42" s="100" customFormat="1" x14ac:dyDescent="0.2">
      <c r="A12" s="112" t="s">
        <v>24</v>
      </c>
      <c r="B12" s="113" t="s">
        <v>54</v>
      </c>
      <c r="C12" s="114" t="s">
        <v>44</v>
      </c>
      <c r="D12" s="114" t="s">
        <v>47</v>
      </c>
      <c r="E12" s="115">
        <v>0.19046560000000001</v>
      </c>
      <c r="F12" s="115">
        <v>7.2244000000000003E-2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>
        <v>6.3907500000000006E-2</v>
      </c>
      <c r="Q12" s="116">
        <v>9.0287199999999998E-2</v>
      </c>
      <c r="R12" s="116">
        <v>6.9818400000000003E-2</v>
      </c>
      <c r="S12" s="116">
        <v>0.1115819</v>
      </c>
      <c r="T12" s="116"/>
      <c r="U12" s="116"/>
      <c r="V12" s="116">
        <v>5.2669399999999998E-2</v>
      </c>
      <c r="W12" s="116"/>
      <c r="X12" s="116">
        <v>0.1036343</v>
      </c>
      <c r="Y12" s="116">
        <v>5.0239699999999998E-2</v>
      </c>
      <c r="Z12" s="116">
        <v>6.6145200000000001E-2</v>
      </c>
      <c r="AA12" s="116">
        <v>7.3094800000000001E-2</v>
      </c>
      <c r="AB12" s="116">
        <v>9.7880200000000001E-2</v>
      </c>
      <c r="AC12" s="118">
        <v>0.12751779999999999</v>
      </c>
      <c r="AD12" s="116">
        <v>0.1103259</v>
      </c>
      <c r="AE12" s="116">
        <v>6.2442900000000003E-2</v>
      </c>
      <c r="AF12" s="116"/>
      <c r="AH12" s="117">
        <f>AVERAGE(G12:AE12)</f>
        <v>8.304193846153847E-2</v>
      </c>
      <c r="AI12" s="117">
        <f>STDEV(G12:AE12)</f>
        <v>2.5136281481374596E-2</v>
      </c>
      <c r="AK12" s="118">
        <v>0.40200000000000002</v>
      </c>
      <c r="AL12" s="119" t="s">
        <v>3</v>
      </c>
      <c r="AM12" s="120"/>
      <c r="AN12" s="120"/>
      <c r="AO12" s="120"/>
      <c r="AP12" s="120"/>
    </row>
    <row r="13" spans="1:42" s="130" customFormat="1" x14ac:dyDescent="0.2">
      <c r="A13" s="127"/>
      <c r="B13" s="128"/>
      <c r="C13" s="129"/>
      <c r="D13" s="129"/>
      <c r="E13" s="115">
        <v>2.22055E-2</v>
      </c>
      <c r="F13" s="115">
        <v>1.7215999999999999E-2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>
        <v>2.53508E-2</v>
      </c>
      <c r="Q13" s="116">
        <v>4.1136100000000002E-2</v>
      </c>
      <c r="R13" s="116">
        <v>2.9923100000000001E-2</v>
      </c>
      <c r="S13" s="116">
        <v>5.6807000000000003E-2</v>
      </c>
      <c r="T13" s="116"/>
      <c r="U13" s="116"/>
      <c r="V13" s="116">
        <v>2.0974599999999999E-2</v>
      </c>
      <c r="W13" s="116"/>
      <c r="X13" s="116">
        <v>5.7364199999999997E-2</v>
      </c>
      <c r="Y13" s="116">
        <v>2.5848099999999999E-2</v>
      </c>
      <c r="Z13" s="116">
        <v>3.5782500000000002E-2</v>
      </c>
      <c r="AA13" s="116">
        <v>3.8458800000000001E-2</v>
      </c>
      <c r="AB13" s="116">
        <v>5.4886600000000001E-2</v>
      </c>
      <c r="AC13" s="118">
        <v>7.4946799999999994E-2</v>
      </c>
      <c r="AD13" s="116">
        <v>6.78951E-2</v>
      </c>
      <c r="AE13" s="116">
        <v>3.3337699999999998E-2</v>
      </c>
      <c r="AF13" s="116"/>
      <c r="AK13" s="131"/>
      <c r="AL13" s="132"/>
      <c r="AM13" s="120"/>
      <c r="AN13" s="120"/>
      <c r="AO13" s="120"/>
      <c r="AP13" s="120"/>
    </row>
    <row r="14" spans="1:42" s="130" customFormat="1" x14ac:dyDescent="0.2">
      <c r="A14" s="127"/>
      <c r="B14" s="128"/>
      <c r="C14" s="129"/>
      <c r="D14" s="129"/>
      <c r="E14" s="115">
        <v>0.70909330000000004</v>
      </c>
      <c r="F14" s="115">
        <v>0.25713999999999998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>
        <v>0.15196299999999999</v>
      </c>
      <c r="Q14" s="116">
        <v>0.18672929999999999</v>
      </c>
      <c r="R14" s="116">
        <v>0.15443660000000001</v>
      </c>
      <c r="S14" s="116">
        <v>0.20755019999999999</v>
      </c>
      <c r="T14" s="116"/>
      <c r="U14" s="116"/>
      <c r="V14" s="116">
        <v>0.12609000000000001</v>
      </c>
      <c r="W14" s="116"/>
      <c r="X14" s="116">
        <v>0.18009539999999999</v>
      </c>
      <c r="Y14" s="116">
        <v>9.5394499999999993E-2</v>
      </c>
      <c r="Z14" s="116">
        <v>0.11908970000000001</v>
      </c>
      <c r="AA14" s="116">
        <v>0.1345585</v>
      </c>
      <c r="AB14" s="116">
        <v>0.16854549999999999</v>
      </c>
      <c r="AC14" s="118">
        <v>0.2086472</v>
      </c>
      <c r="AD14" s="116">
        <v>0.17431479999999999</v>
      </c>
      <c r="AE14" s="116">
        <v>0.11396240000000001</v>
      </c>
      <c r="AF14" s="116"/>
      <c r="AK14" s="131"/>
      <c r="AL14" s="132"/>
      <c r="AM14" s="120"/>
      <c r="AN14" s="120"/>
      <c r="AO14" s="120"/>
      <c r="AP14" s="120"/>
    </row>
    <row r="15" spans="1:42" s="44" customFormat="1" x14ac:dyDescent="0.2">
      <c r="A15" s="40" t="s">
        <v>25</v>
      </c>
      <c r="B15" s="41" t="s">
        <v>54</v>
      </c>
      <c r="C15" s="42" t="s">
        <v>43</v>
      </c>
      <c r="D15" s="42" t="s">
        <v>46</v>
      </c>
      <c r="E15" s="23"/>
      <c r="F15" s="23"/>
      <c r="G15" s="24"/>
      <c r="H15" s="24"/>
      <c r="I15" s="24"/>
      <c r="J15" s="24">
        <v>8.0903699999999995E-2</v>
      </c>
      <c r="K15" s="24"/>
      <c r="L15" s="24"/>
      <c r="M15" s="24"/>
      <c r="N15" s="24">
        <v>6.3889699999999994E-2</v>
      </c>
      <c r="O15" s="24">
        <v>6.6356100000000001E-2</v>
      </c>
      <c r="P15" s="24">
        <v>7.8697299999999998E-2</v>
      </c>
      <c r="Q15" s="24"/>
      <c r="R15" s="24">
        <v>0.105101</v>
      </c>
      <c r="S15" s="24"/>
      <c r="T15" s="24">
        <v>6.0392399999999999E-2</v>
      </c>
      <c r="U15" s="24">
        <v>9.7732100000000002E-2</v>
      </c>
      <c r="V15" s="24">
        <v>5.2154300000000001E-2</v>
      </c>
      <c r="W15" s="24"/>
      <c r="X15" s="24"/>
      <c r="Y15" s="24">
        <v>6.1714199999999997E-2</v>
      </c>
      <c r="Z15" s="24">
        <v>6.1519200000000003E-2</v>
      </c>
      <c r="AA15" s="24">
        <v>8.0452700000000002E-2</v>
      </c>
      <c r="AB15" s="24">
        <v>6.3333500000000001E-2</v>
      </c>
      <c r="AC15" s="35">
        <v>0.13736599999999999</v>
      </c>
      <c r="AD15" s="24">
        <v>6.6669400000000004E-2</v>
      </c>
      <c r="AE15" s="24"/>
      <c r="AF15" s="24"/>
      <c r="AH15" s="25">
        <f>AVERAGE(G15:AE15)</f>
        <v>7.6877257142857133E-2</v>
      </c>
      <c r="AI15" s="25">
        <f>STDEV(G15:AE15)</f>
        <v>2.293547667293936E-2</v>
      </c>
      <c r="AK15" s="80">
        <v>0.52700000000000002</v>
      </c>
      <c r="AL15" s="85" t="s">
        <v>4</v>
      </c>
      <c r="AN15" s="47"/>
      <c r="AO15" s="47"/>
      <c r="AP15" s="47"/>
    </row>
    <row r="16" spans="1:42" x14ac:dyDescent="0.2">
      <c r="A16" s="31"/>
      <c r="B16" s="32"/>
      <c r="C16" s="22"/>
      <c r="D16" s="22"/>
      <c r="E16" s="23"/>
      <c r="F16" s="23"/>
      <c r="G16" s="24"/>
      <c r="H16" s="24"/>
      <c r="I16" s="24"/>
      <c r="J16" s="24">
        <v>3.5704100000000003E-2</v>
      </c>
      <c r="K16" s="24"/>
      <c r="L16" s="24"/>
      <c r="M16" s="24"/>
      <c r="N16" s="24">
        <v>2.8048900000000002E-2</v>
      </c>
      <c r="O16" s="24">
        <v>3.0926800000000001E-2</v>
      </c>
      <c r="P16" s="24">
        <v>3.2062399999999998E-2</v>
      </c>
      <c r="Q16" s="24"/>
      <c r="R16" s="24">
        <v>3.8440000000000002E-2</v>
      </c>
      <c r="S16" s="24"/>
      <c r="T16" s="24">
        <v>2.8255800000000001E-2</v>
      </c>
      <c r="U16" s="24">
        <v>4.9615100000000002E-2</v>
      </c>
      <c r="V16" s="24">
        <v>2.4432100000000002E-2</v>
      </c>
      <c r="W16" s="24"/>
      <c r="X16" s="24"/>
      <c r="Y16" s="24">
        <v>2.8875100000000001E-2</v>
      </c>
      <c r="Z16" s="24">
        <v>2.2637000000000001E-2</v>
      </c>
      <c r="AA16" s="24">
        <v>3.2756199999999999E-2</v>
      </c>
      <c r="AB16" s="24">
        <v>2.78756E-2</v>
      </c>
      <c r="AC16" s="35">
        <v>6.7414000000000002E-2</v>
      </c>
      <c r="AD16" s="24">
        <v>2.4416199999999999E-2</v>
      </c>
      <c r="AE16" s="24"/>
      <c r="AF16" s="24"/>
      <c r="AL16" s="84"/>
      <c r="AM16" s="47"/>
      <c r="AN16" s="47"/>
      <c r="AO16" s="47"/>
      <c r="AP16" s="47"/>
    </row>
    <row r="17" spans="1:42" x14ac:dyDescent="0.2">
      <c r="A17" s="31"/>
      <c r="B17" s="32"/>
      <c r="C17" s="22"/>
      <c r="D17" s="22"/>
      <c r="E17" s="23"/>
      <c r="F17" s="23"/>
      <c r="G17" s="24"/>
      <c r="H17" s="24"/>
      <c r="I17" s="24"/>
      <c r="J17" s="24">
        <v>0.17305480000000001</v>
      </c>
      <c r="K17" s="24"/>
      <c r="L17" s="24"/>
      <c r="M17" s="24"/>
      <c r="N17" s="24">
        <v>0.13897909999999999</v>
      </c>
      <c r="O17" s="24">
        <v>0.1366494</v>
      </c>
      <c r="P17" s="24">
        <v>0.1805129</v>
      </c>
      <c r="Q17" s="24"/>
      <c r="R17" s="24">
        <v>0.2565231</v>
      </c>
      <c r="S17" s="24"/>
      <c r="T17" s="24">
        <v>0.12440039999999999</v>
      </c>
      <c r="U17" s="24">
        <v>0.1835031</v>
      </c>
      <c r="V17" s="24">
        <v>0.1078544</v>
      </c>
      <c r="W17" s="24"/>
      <c r="X17" s="24"/>
      <c r="Y17" s="24">
        <v>0.12701589999999999</v>
      </c>
      <c r="Z17" s="24">
        <v>0.15649360000000001</v>
      </c>
      <c r="AA17" s="24">
        <v>0.18436259999999999</v>
      </c>
      <c r="AB17" s="24">
        <v>0.1375141</v>
      </c>
      <c r="AC17" s="35">
        <v>0.25969110000000001</v>
      </c>
      <c r="AD17" s="24">
        <v>0.1693508</v>
      </c>
      <c r="AE17" s="24"/>
      <c r="AF17" s="24"/>
      <c r="AL17" s="84"/>
      <c r="AM17" s="47"/>
      <c r="AN17" s="47"/>
      <c r="AO17" s="47"/>
      <c r="AP17" s="47"/>
    </row>
    <row r="18" spans="1:42" s="100" customFormat="1" x14ac:dyDescent="0.2">
      <c r="A18" s="112" t="s">
        <v>26</v>
      </c>
      <c r="B18" s="113" t="s">
        <v>54</v>
      </c>
      <c r="C18" s="114" t="s">
        <v>45</v>
      </c>
      <c r="D18" s="114" t="s">
        <v>47</v>
      </c>
      <c r="E18" s="115">
        <v>0.20392289999999999</v>
      </c>
      <c r="F18" s="115">
        <v>0.2281801</v>
      </c>
      <c r="G18" s="116">
        <v>0.1209295</v>
      </c>
      <c r="H18" s="116">
        <v>0.1345181</v>
      </c>
      <c r="I18" s="116">
        <v>0.15375230000000001</v>
      </c>
      <c r="J18" s="116">
        <v>0.1236734</v>
      </c>
      <c r="K18" s="116">
        <v>0.1348511</v>
      </c>
      <c r="L18" s="116">
        <v>7.4263099999999999E-2</v>
      </c>
      <c r="M18" s="116">
        <v>8.9127399999999996E-2</v>
      </c>
      <c r="N18" s="116">
        <v>0.13877410000000001</v>
      </c>
      <c r="O18" s="116">
        <v>6.3838800000000001E-2</v>
      </c>
      <c r="P18" s="116">
        <v>0.1021914</v>
      </c>
      <c r="Q18" s="116">
        <v>0.1117562</v>
      </c>
      <c r="R18" s="116">
        <v>8.7673899999999999E-2</v>
      </c>
      <c r="S18" s="116">
        <v>0.1390074</v>
      </c>
      <c r="T18" s="116">
        <v>9.2762800000000006E-2</v>
      </c>
      <c r="U18" s="116">
        <v>6.2488000000000002E-2</v>
      </c>
      <c r="V18" s="116">
        <v>0.1179322</v>
      </c>
      <c r="W18" s="116">
        <v>0.12978100000000001</v>
      </c>
      <c r="X18" s="116">
        <v>0.21975690000000001</v>
      </c>
      <c r="Y18" s="116">
        <v>0.1856989</v>
      </c>
      <c r="Z18" s="116">
        <v>0.16262960000000001</v>
      </c>
      <c r="AA18" s="116">
        <v>0.19638459999999999</v>
      </c>
      <c r="AB18" s="116">
        <v>9.8521499999999998E-2</v>
      </c>
      <c r="AC18" s="116">
        <v>0.13923099999999999</v>
      </c>
      <c r="AD18" s="116">
        <v>0.21072469999999999</v>
      </c>
      <c r="AE18" s="116">
        <v>0.16242110000000001</v>
      </c>
      <c r="AF18" s="116"/>
      <c r="AH18" s="117">
        <f>AVERAGE(G18:AE18)</f>
        <v>0.13010755999999998</v>
      </c>
      <c r="AI18" s="117">
        <f>STDEV(G18:AE18)</f>
        <v>4.2965355024154828E-2</v>
      </c>
      <c r="AK18" s="118">
        <v>0.50700000000000001</v>
      </c>
      <c r="AL18" s="119" t="s">
        <v>5</v>
      </c>
    </row>
    <row r="19" spans="1:42" s="130" customFormat="1" x14ac:dyDescent="0.2">
      <c r="A19" s="127"/>
      <c r="B19" s="128"/>
      <c r="C19" s="129"/>
      <c r="D19" s="129"/>
      <c r="E19" s="115">
        <v>6.2757999999999994E-2</v>
      </c>
      <c r="F19" s="115">
        <v>8.23382E-2</v>
      </c>
      <c r="G19" s="116">
        <v>6.01142E-2</v>
      </c>
      <c r="H19" s="116">
        <v>7.2173100000000004E-2</v>
      </c>
      <c r="I19" s="116">
        <v>9.2530299999999996E-2</v>
      </c>
      <c r="J19" s="116">
        <v>6.9978899999999997E-2</v>
      </c>
      <c r="K19" s="116">
        <v>8.4685200000000002E-2</v>
      </c>
      <c r="L19" s="116">
        <v>3.6996800000000003E-2</v>
      </c>
      <c r="M19" s="116">
        <v>4.42887E-2</v>
      </c>
      <c r="N19" s="116">
        <v>8.3147299999999993E-2</v>
      </c>
      <c r="O19" s="116">
        <v>2.6390199999999999E-2</v>
      </c>
      <c r="P19" s="116">
        <v>5.9109000000000002E-2</v>
      </c>
      <c r="Q19" s="116">
        <v>6.9287699999999994E-2</v>
      </c>
      <c r="R19" s="116">
        <v>4.8299599999999998E-2</v>
      </c>
      <c r="S19" s="116">
        <v>8.7179800000000002E-2</v>
      </c>
      <c r="T19" s="116">
        <v>4.8003900000000002E-2</v>
      </c>
      <c r="U19" s="116">
        <v>2.96019E-2</v>
      </c>
      <c r="V19" s="116">
        <v>6.8218399999999998E-2</v>
      </c>
      <c r="W19" s="116">
        <v>7.5231900000000004E-2</v>
      </c>
      <c r="X19" s="116">
        <v>0.1507685</v>
      </c>
      <c r="Y19" s="116">
        <v>0.1391577</v>
      </c>
      <c r="Z19" s="116">
        <v>0.1057826</v>
      </c>
      <c r="AA19" s="116">
        <v>0.13324720000000001</v>
      </c>
      <c r="AB19" s="116">
        <v>5.2731199999999999E-2</v>
      </c>
      <c r="AC19" s="116">
        <v>8.8578199999999996E-2</v>
      </c>
      <c r="AD19" s="116">
        <v>0.13386490000000001</v>
      </c>
      <c r="AE19" s="116">
        <v>9.3031299999999997E-2</v>
      </c>
      <c r="AF19" s="116"/>
      <c r="AK19" s="131"/>
      <c r="AL19" s="132"/>
    </row>
    <row r="20" spans="1:42" s="130" customFormat="1" x14ac:dyDescent="0.2">
      <c r="A20" s="127"/>
      <c r="B20" s="128"/>
      <c r="C20" s="129"/>
      <c r="D20" s="129"/>
      <c r="E20" s="115">
        <v>0.49493710000000002</v>
      </c>
      <c r="F20" s="115">
        <v>0.49344090000000002</v>
      </c>
      <c r="G20" s="116">
        <v>0.22832330000000001</v>
      </c>
      <c r="H20" s="116">
        <v>0.23696390000000001</v>
      </c>
      <c r="I20" s="116">
        <v>0.2445649</v>
      </c>
      <c r="J20" s="116">
        <v>0.2092956</v>
      </c>
      <c r="K20" s="116">
        <v>0.20798179999999999</v>
      </c>
      <c r="L20" s="116">
        <v>0.1434745</v>
      </c>
      <c r="M20" s="116">
        <v>0.17122850000000001</v>
      </c>
      <c r="N20" s="116">
        <v>0.22258140000000001</v>
      </c>
      <c r="O20" s="116">
        <v>0.14643529999999999</v>
      </c>
      <c r="P20" s="116">
        <v>0.17096910000000001</v>
      </c>
      <c r="Q20" s="116">
        <v>0.1753506</v>
      </c>
      <c r="R20" s="116">
        <v>0.15395429999999999</v>
      </c>
      <c r="S20" s="116">
        <v>0.21440880000000001</v>
      </c>
      <c r="T20" s="116">
        <v>0.17172689999999999</v>
      </c>
      <c r="U20" s="116">
        <v>0.12712270000000001</v>
      </c>
      <c r="V20" s="116">
        <v>0.19624459999999999</v>
      </c>
      <c r="W20" s="116">
        <v>0.21469969999999999</v>
      </c>
      <c r="X20" s="116">
        <v>0.30883290000000002</v>
      </c>
      <c r="Y20" s="116">
        <v>0.2434045</v>
      </c>
      <c r="Z20" s="116">
        <v>0.24176639999999999</v>
      </c>
      <c r="AA20" s="116">
        <v>0.27978170000000002</v>
      </c>
      <c r="AB20" s="116">
        <v>0.17665929999999999</v>
      </c>
      <c r="AC20" s="116">
        <v>0.2121083</v>
      </c>
      <c r="AD20" s="116">
        <v>0.31563279999999999</v>
      </c>
      <c r="AE20" s="116">
        <v>0.26825900000000003</v>
      </c>
      <c r="AF20" s="116"/>
      <c r="AK20" s="131"/>
      <c r="AL20" s="132"/>
    </row>
    <row r="21" spans="1:42" x14ac:dyDescent="0.2">
      <c r="A21" s="31" t="s">
        <v>27</v>
      </c>
      <c r="B21" s="21" t="s">
        <v>54</v>
      </c>
      <c r="C21" s="22" t="s">
        <v>44</v>
      </c>
      <c r="D21" s="22" t="s">
        <v>47</v>
      </c>
      <c r="E21" s="23">
        <v>0.29041549999999999</v>
      </c>
      <c r="F21" s="23">
        <v>9.0935500000000002E-2</v>
      </c>
      <c r="G21" s="24"/>
      <c r="H21" s="24">
        <v>8.0975699999999998E-2</v>
      </c>
      <c r="I21" s="24">
        <v>0.12504029999999999</v>
      </c>
      <c r="J21" s="24">
        <v>5.7593199999999997E-2</v>
      </c>
      <c r="K21" s="24">
        <v>0.15278269999999999</v>
      </c>
      <c r="L21" s="24"/>
      <c r="M21" s="24">
        <v>0.16870979999999999</v>
      </c>
      <c r="N21" s="24"/>
      <c r="O21" s="24">
        <v>6.6988800000000001E-2</v>
      </c>
      <c r="P21" s="24">
        <v>0.28363329999999998</v>
      </c>
      <c r="Q21" s="24">
        <v>0.10255110000000001</v>
      </c>
      <c r="R21" s="24">
        <v>6.5403699999999995E-2</v>
      </c>
      <c r="S21" s="24">
        <v>0.1458526</v>
      </c>
      <c r="T21" s="24">
        <v>8.9736399999999994E-2</v>
      </c>
      <c r="U21" s="24">
        <v>0.21993670000000001</v>
      </c>
      <c r="V21" s="24">
        <v>6.2530500000000003E-2</v>
      </c>
      <c r="W21" s="24">
        <v>0.2484133</v>
      </c>
      <c r="X21" s="35">
        <v>0.12692030000000001</v>
      </c>
      <c r="Y21" s="24">
        <v>0.19262389999999999</v>
      </c>
      <c r="Z21" s="35">
        <v>0.14807909999999999</v>
      </c>
      <c r="AA21" s="35">
        <v>0.16129740000000001</v>
      </c>
      <c r="AB21" s="35"/>
      <c r="AC21" s="35">
        <v>9.7459299999999999E-2</v>
      </c>
      <c r="AD21" s="35">
        <v>0.1497918</v>
      </c>
      <c r="AE21" s="35">
        <v>0.21875929999999999</v>
      </c>
      <c r="AF21" s="35"/>
      <c r="AH21" s="25">
        <f>AVERAGE(G21:AE21)</f>
        <v>0.14119424761904761</v>
      </c>
      <c r="AI21" s="25">
        <f>STDEV(G21:AE21)</f>
        <v>6.4287548037443618E-2</v>
      </c>
      <c r="AK21" s="90">
        <v>0.28399999999999997</v>
      </c>
      <c r="AL21" s="84" t="s">
        <v>6</v>
      </c>
    </row>
    <row r="22" spans="1:42" s="37" customFormat="1" x14ac:dyDescent="0.2">
      <c r="A22" s="36"/>
      <c r="B22" s="28"/>
      <c r="C22" s="29"/>
      <c r="D22" s="29"/>
      <c r="E22" s="23">
        <v>2.82016E-2</v>
      </c>
      <c r="F22" s="23">
        <v>1.1560300000000001E-2</v>
      </c>
      <c r="G22" s="24"/>
      <c r="H22" s="24">
        <v>1.8877600000000001E-2</v>
      </c>
      <c r="I22" s="24">
        <v>2.8396899999999999E-2</v>
      </c>
      <c r="J22" s="24">
        <v>1.3478E-2</v>
      </c>
      <c r="K22" s="24">
        <v>6.25584E-2</v>
      </c>
      <c r="L22" s="24"/>
      <c r="M22" s="24">
        <v>6.3980999999999996E-2</v>
      </c>
      <c r="N22" s="24"/>
      <c r="O22" s="24">
        <v>1.5642799999999998E-2</v>
      </c>
      <c r="P22" s="24">
        <v>0.14052519999999999</v>
      </c>
      <c r="Q22" s="24">
        <v>3.5766399999999997E-2</v>
      </c>
      <c r="R22" s="24">
        <v>1.52511E-2</v>
      </c>
      <c r="S22" s="24">
        <v>4.9699399999999998E-2</v>
      </c>
      <c r="T22" s="24">
        <v>2.7087099999999999E-2</v>
      </c>
      <c r="U22" s="24">
        <v>9.4914700000000005E-2</v>
      </c>
      <c r="V22" s="24">
        <v>1.4696300000000001E-2</v>
      </c>
      <c r="W22" s="24">
        <v>0.1107525</v>
      </c>
      <c r="X22" s="35">
        <v>4.4385500000000001E-2</v>
      </c>
      <c r="Y22" s="24">
        <v>9.8390500000000006E-2</v>
      </c>
      <c r="Z22" s="35">
        <v>5.6855099999999999E-2</v>
      </c>
      <c r="AA22" s="35">
        <v>6.6088800000000003E-2</v>
      </c>
      <c r="AB22" s="35"/>
      <c r="AC22" s="35">
        <v>3.3723099999999999E-2</v>
      </c>
      <c r="AD22" s="35">
        <v>5.6348299999999997E-2</v>
      </c>
      <c r="AE22" s="35">
        <v>9.1264300000000007E-2</v>
      </c>
      <c r="AF22" s="35"/>
      <c r="AK22" s="78"/>
      <c r="AL22" s="83"/>
    </row>
    <row r="23" spans="1:42" s="37" customFormat="1" x14ac:dyDescent="0.2">
      <c r="A23" s="36"/>
      <c r="B23" s="28"/>
      <c r="C23" s="29"/>
      <c r="D23" s="29"/>
      <c r="E23" s="23">
        <v>0.85233530000000002</v>
      </c>
      <c r="F23" s="23">
        <v>0.46108320000000003</v>
      </c>
      <c r="G23" s="24"/>
      <c r="H23" s="24">
        <v>0.28748950000000001</v>
      </c>
      <c r="I23" s="24">
        <v>0.41134270000000001</v>
      </c>
      <c r="J23" s="24">
        <v>0.21468039999999999</v>
      </c>
      <c r="K23" s="24">
        <v>0.32765119999999998</v>
      </c>
      <c r="L23" s="24"/>
      <c r="M23" s="24">
        <v>0.37600299999999998</v>
      </c>
      <c r="N23" s="24"/>
      <c r="O23" s="24">
        <v>0.2449366</v>
      </c>
      <c r="P23" s="24">
        <v>0.48948039999999998</v>
      </c>
      <c r="Q23" s="24">
        <v>0.2603666</v>
      </c>
      <c r="R23" s="24">
        <v>0.24024480000000001</v>
      </c>
      <c r="S23" s="24">
        <v>0.3579601</v>
      </c>
      <c r="T23" s="24">
        <v>0.25874950000000002</v>
      </c>
      <c r="U23" s="24">
        <v>0.43118430000000002</v>
      </c>
      <c r="V23" s="24">
        <v>0.22975329999999999</v>
      </c>
      <c r="W23" s="24">
        <v>0.46727000000000002</v>
      </c>
      <c r="X23" s="35">
        <v>0.31270720000000002</v>
      </c>
      <c r="Y23" s="24">
        <v>0.34279510000000002</v>
      </c>
      <c r="Z23" s="35">
        <v>0.33385939999999997</v>
      </c>
      <c r="AA23" s="35">
        <v>0.34325309999999998</v>
      </c>
      <c r="AB23" s="35"/>
      <c r="AC23" s="35">
        <v>0.25043579999999999</v>
      </c>
      <c r="AD23" s="35">
        <v>0.34202909999999997</v>
      </c>
      <c r="AE23" s="35">
        <v>0.43843189999999999</v>
      </c>
      <c r="AF23" s="35"/>
      <c r="AK23" s="78"/>
      <c r="AL23" s="83"/>
    </row>
    <row r="24" spans="1:42" s="134" customFormat="1" x14ac:dyDescent="0.2">
      <c r="A24" s="133" t="s">
        <v>28</v>
      </c>
      <c r="B24" s="113" t="s">
        <v>54</v>
      </c>
      <c r="C24" s="114" t="s">
        <v>43</v>
      </c>
      <c r="D24" s="114" t="s">
        <v>46</v>
      </c>
      <c r="E24" s="115"/>
      <c r="F24" s="115"/>
      <c r="G24" s="116"/>
      <c r="H24" s="116">
        <v>6.12662E-2</v>
      </c>
      <c r="I24" s="116">
        <v>8.0898700000000004E-2</v>
      </c>
      <c r="J24" s="116">
        <v>5.6189500000000003E-2</v>
      </c>
      <c r="K24" s="116">
        <v>5.39566E-2</v>
      </c>
      <c r="L24" s="116">
        <v>5.3208900000000003E-2</v>
      </c>
      <c r="M24" s="116">
        <v>5.5988700000000002E-2</v>
      </c>
      <c r="N24" s="116">
        <v>8.1591399999999994E-2</v>
      </c>
      <c r="O24" s="116"/>
      <c r="P24" s="116"/>
      <c r="Q24" s="116">
        <v>6.4189700000000002E-2</v>
      </c>
      <c r="R24" s="116">
        <v>6.6876400000000003E-2</v>
      </c>
      <c r="S24" s="116">
        <v>7.1537299999999998E-2</v>
      </c>
      <c r="T24" s="116">
        <v>6.6415100000000005E-2</v>
      </c>
      <c r="U24" s="116">
        <v>8.6322200000000002E-2</v>
      </c>
      <c r="V24" s="116"/>
      <c r="W24" s="116">
        <v>9.7745799999999994E-2</v>
      </c>
      <c r="X24" s="116">
        <v>6.7852499999999996E-2</v>
      </c>
      <c r="Y24" s="116">
        <v>6.45173E-2</v>
      </c>
      <c r="Z24" s="116">
        <v>9.0598700000000004E-2</v>
      </c>
      <c r="AA24" s="116">
        <v>6.1272800000000002E-2</v>
      </c>
      <c r="AB24" s="116"/>
      <c r="AC24" s="118">
        <v>0.1059176</v>
      </c>
      <c r="AD24" s="116">
        <v>8.5117700000000004E-2</v>
      </c>
      <c r="AE24" s="116">
        <v>7.0422799999999994E-2</v>
      </c>
      <c r="AF24" s="116"/>
      <c r="AH24" s="117">
        <f>AVERAGE(G24:AE24)</f>
        <v>7.2094295000000003E-2</v>
      </c>
      <c r="AI24" s="117">
        <f>STDEV(G24:AE24)</f>
        <v>1.5073491756006472E-2</v>
      </c>
      <c r="AK24" s="118">
        <v>0.34</v>
      </c>
      <c r="AL24" s="135" t="s">
        <v>7</v>
      </c>
    </row>
    <row r="25" spans="1:42" s="100" customFormat="1" x14ac:dyDescent="0.2">
      <c r="A25" s="112"/>
      <c r="B25" s="136"/>
      <c r="C25" s="114"/>
      <c r="D25" s="114"/>
      <c r="E25" s="115"/>
      <c r="F25" s="115"/>
      <c r="G25" s="116"/>
      <c r="H25" s="116">
        <v>3.2420400000000002E-2</v>
      </c>
      <c r="I25" s="116">
        <v>5.0324899999999999E-2</v>
      </c>
      <c r="J25" s="116">
        <v>3.3959299999999998E-2</v>
      </c>
      <c r="K25" s="116">
        <v>3.4969899999999998E-2</v>
      </c>
      <c r="L25" s="116">
        <v>3.2588399999999997E-2</v>
      </c>
      <c r="M25" s="116">
        <v>3.5928399999999999E-2</v>
      </c>
      <c r="N25" s="116">
        <v>5.4175099999999997E-2</v>
      </c>
      <c r="O25" s="116"/>
      <c r="P25" s="116"/>
      <c r="Q25" s="116">
        <v>3.8163799999999998E-2</v>
      </c>
      <c r="R25" s="116">
        <v>4.0426900000000002E-2</v>
      </c>
      <c r="S25" s="116">
        <v>4.8901E-2</v>
      </c>
      <c r="T25" s="116">
        <v>4.5872200000000002E-2</v>
      </c>
      <c r="U25" s="116">
        <v>6.0687400000000002E-2</v>
      </c>
      <c r="V25" s="116"/>
      <c r="W25" s="116">
        <v>6.7564799999999994E-2</v>
      </c>
      <c r="X25" s="116">
        <v>4.5479499999999999E-2</v>
      </c>
      <c r="Y25" s="116">
        <v>4.5341100000000002E-2</v>
      </c>
      <c r="Z25" s="116">
        <v>6.4474000000000004E-2</v>
      </c>
      <c r="AA25" s="116">
        <v>4.0996100000000001E-2</v>
      </c>
      <c r="AB25" s="116"/>
      <c r="AC25" s="118">
        <v>7.9301999999999997E-2</v>
      </c>
      <c r="AD25" s="116">
        <v>6.2515399999999999E-2</v>
      </c>
      <c r="AE25" s="116">
        <v>4.7228300000000001E-2</v>
      </c>
      <c r="AF25" s="116"/>
      <c r="AK25" s="118"/>
      <c r="AL25" s="119"/>
    </row>
    <row r="26" spans="1:42" s="100" customFormat="1" x14ac:dyDescent="0.2">
      <c r="A26" s="112"/>
      <c r="B26" s="136"/>
      <c r="C26" s="114"/>
      <c r="D26" s="114"/>
      <c r="E26" s="115"/>
      <c r="F26" s="115"/>
      <c r="G26" s="116"/>
      <c r="H26" s="116">
        <v>0.1127855</v>
      </c>
      <c r="I26" s="116">
        <v>0.127552</v>
      </c>
      <c r="J26" s="116">
        <v>9.1592199999999999E-2</v>
      </c>
      <c r="K26" s="116">
        <v>8.2372100000000004E-2</v>
      </c>
      <c r="L26" s="116">
        <v>8.5720900000000003E-2</v>
      </c>
      <c r="M26" s="116">
        <v>8.6247299999999999E-2</v>
      </c>
      <c r="N26" s="116">
        <v>0.1211057</v>
      </c>
      <c r="O26" s="116"/>
      <c r="P26" s="116"/>
      <c r="Q26" s="116">
        <v>0.1060079</v>
      </c>
      <c r="R26" s="116">
        <v>0.1086707</v>
      </c>
      <c r="S26" s="116">
        <v>0.10351150000000001</v>
      </c>
      <c r="T26" s="116">
        <v>9.5239299999999999E-2</v>
      </c>
      <c r="U26" s="116">
        <v>0.1213861</v>
      </c>
      <c r="V26" s="116"/>
      <c r="W26" s="116">
        <v>0.13939309999999999</v>
      </c>
      <c r="X26" s="116">
        <v>0.1000775</v>
      </c>
      <c r="Y26" s="116">
        <v>9.1030399999999997E-2</v>
      </c>
      <c r="Z26" s="116">
        <v>0.12588460000000001</v>
      </c>
      <c r="AA26" s="116">
        <v>9.0630500000000003E-2</v>
      </c>
      <c r="AB26" s="116"/>
      <c r="AC26" s="118">
        <v>0.1401068</v>
      </c>
      <c r="AD26" s="116">
        <v>0.1148903</v>
      </c>
      <c r="AE26" s="116">
        <v>0.1037679</v>
      </c>
      <c r="AF26" s="116"/>
      <c r="AK26" s="118"/>
      <c r="AL26" s="119"/>
    </row>
    <row r="27" spans="1:42" x14ac:dyDescent="0.2">
      <c r="A27" s="34" t="s">
        <v>29</v>
      </c>
      <c r="B27" s="21" t="s">
        <v>54</v>
      </c>
      <c r="C27" s="22" t="s">
        <v>43</v>
      </c>
      <c r="D27" s="22" t="s">
        <v>46</v>
      </c>
      <c r="E27" s="23"/>
      <c r="F27" s="23"/>
      <c r="G27" s="24"/>
      <c r="H27" s="24"/>
      <c r="I27" s="24"/>
      <c r="J27" s="24"/>
      <c r="K27" s="24">
        <v>8.29989E-2</v>
      </c>
      <c r="L27" s="24"/>
      <c r="M27" s="24"/>
      <c r="N27" s="24">
        <v>8.0002699999999996E-2</v>
      </c>
      <c r="O27" s="24"/>
      <c r="P27" s="24">
        <v>6.5347199999999994E-2</v>
      </c>
      <c r="Q27" s="24"/>
      <c r="R27" s="24"/>
      <c r="S27" s="24"/>
      <c r="T27" s="24">
        <v>9.8654199999999997E-2</v>
      </c>
      <c r="U27" s="24"/>
      <c r="V27" s="24">
        <v>0.10850750000000001</v>
      </c>
      <c r="W27" s="24">
        <v>7.0174100000000003E-2</v>
      </c>
      <c r="X27" s="24">
        <v>5.7195700000000002E-2</v>
      </c>
      <c r="Y27" s="24">
        <v>5.2010800000000003E-2</v>
      </c>
      <c r="Z27" s="24">
        <v>5.6733699999999998E-2</v>
      </c>
      <c r="AA27" s="24">
        <v>0.10485120000000001</v>
      </c>
      <c r="AB27" s="24">
        <v>7.5801599999999997E-2</v>
      </c>
      <c r="AC27" s="24"/>
      <c r="AD27" s="24">
        <v>5.8330899999999998E-2</v>
      </c>
      <c r="AE27" s="24"/>
      <c r="AF27" s="24"/>
      <c r="AH27" s="25">
        <f>AVERAGE(G27:AE27)</f>
        <v>7.5884041666666666E-2</v>
      </c>
      <c r="AI27" s="25">
        <f>STDEV(G27:AE27)</f>
        <v>1.9603154603855241E-2</v>
      </c>
      <c r="AK27" s="90">
        <v>0.3</v>
      </c>
      <c r="AL27" s="84" t="s">
        <v>8</v>
      </c>
    </row>
    <row r="28" spans="1:42" s="37" customFormat="1" x14ac:dyDescent="0.2">
      <c r="A28" s="36"/>
      <c r="B28" s="28"/>
      <c r="C28" s="29"/>
      <c r="D28" s="29"/>
      <c r="E28" s="23"/>
      <c r="F28" s="23"/>
      <c r="G28" s="24"/>
      <c r="H28" s="24"/>
      <c r="I28" s="24"/>
      <c r="J28" s="24"/>
      <c r="K28" s="24">
        <v>3.4543600000000001E-2</v>
      </c>
      <c r="L28" s="24"/>
      <c r="M28" s="24"/>
      <c r="N28" s="24">
        <v>3.3330600000000002E-2</v>
      </c>
      <c r="O28" s="24"/>
      <c r="P28" s="24">
        <v>2.5475299999999999E-2</v>
      </c>
      <c r="Q28" s="24"/>
      <c r="R28" s="24"/>
      <c r="S28" s="24"/>
      <c r="T28" s="24">
        <v>4.5689100000000003E-2</v>
      </c>
      <c r="U28" s="24"/>
      <c r="V28" s="24">
        <v>4.1664699999999999E-2</v>
      </c>
      <c r="W28" s="24">
        <v>2.4624199999999999E-2</v>
      </c>
      <c r="X28" s="24">
        <v>2.2275099999999999E-2</v>
      </c>
      <c r="Y28" s="24">
        <v>1.8285099999999999E-2</v>
      </c>
      <c r="Z28" s="24">
        <v>2.2121100000000001E-2</v>
      </c>
      <c r="AA28" s="24">
        <v>4.3563299999999999E-2</v>
      </c>
      <c r="AB28" s="24">
        <v>2.6671400000000001E-2</v>
      </c>
      <c r="AC28" s="24"/>
      <c r="AD28" s="24">
        <v>2.04458E-2</v>
      </c>
      <c r="AE28" s="24"/>
      <c r="AF28" s="24"/>
      <c r="AK28" s="78"/>
      <c r="AL28" s="83"/>
    </row>
    <row r="29" spans="1:42" s="37" customFormat="1" x14ac:dyDescent="0.2">
      <c r="A29" s="36"/>
      <c r="B29" s="28"/>
      <c r="C29" s="29"/>
      <c r="D29" s="29"/>
      <c r="E29" s="23"/>
      <c r="F29" s="23"/>
      <c r="G29" s="24"/>
      <c r="H29" s="24"/>
      <c r="I29" s="24"/>
      <c r="J29" s="24"/>
      <c r="K29" s="24">
        <v>0.18630740000000001</v>
      </c>
      <c r="L29" s="24"/>
      <c r="M29" s="24"/>
      <c r="N29" s="24">
        <v>0.17986859999999999</v>
      </c>
      <c r="O29" s="24"/>
      <c r="P29" s="24">
        <v>0.15753590000000001</v>
      </c>
      <c r="Q29" s="24"/>
      <c r="R29" s="24"/>
      <c r="S29" s="24"/>
      <c r="T29" s="24">
        <v>0.20014219999999999</v>
      </c>
      <c r="U29" s="24"/>
      <c r="V29" s="24">
        <v>0.25414779999999998</v>
      </c>
      <c r="W29" s="24">
        <v>0.18408040000000001</v>
      </c>
      <c r="X29" s="24">
        <v>0.13907369999999999</v>
      </c>
      <c r="Y29" s="24">
        <v>0.13912559999999999</v>
      </c>
      <c r="Z29" s="24">
        <v>0.1378685</v>
      </c>
      <c r="AA29" s="24">
        <v>0.23149359999999999</v>
      </c>
      <c r="AB29" s="24">
        <v>0.19710510000000001</v>
      </c>
      <c r="AC29" s="24"/>
      <c r="AD29" s="24">
        <v>0.15528639999999999</v>
      </c>
      <c r="AE29" s="24"/>
      <c r="AF29" s="24"/>
      <c r="AK29" s="78"/>
      <c r="AL29" s="83"/>
    </row>
    <row r="30" spans="1:42" s="100" customFormat="1" x14ac:dyDescent="0.2">
      <c r="A30" s="112" t="s">
        <v>51</v>
      </c>
      <c r="B30" s="113" t="s">
        <v>54</v>
      </c>
      <c r="C30" s="114" t="s">
        <v>43</v>
      </c>
      <c r="D30" s="114" t="s">
        <v>46</v>
      </c>
      <c r="E30" s="115">
        <v>9.4447000000000003E-2</v>
      </c>
      <c r="F30" s="115">
        <v>5.9152299999999998E-2</v>
      </c>
      <c r="G30" s="116">
        <v>8.2833599999999993E-2</v>
      </c>
      <c r="H30" s="116">
        <v>6.2470999999999999E-2</v>
      </c>
      <c r="I30" s="116">
        <v>6.4169900000000002E-2</v>
      </c>
      <c r="J30" s="116">
        <v>7.1059399999999995E-2</v>
      </c>
      <c r="K30" s="116">
        <v>5.6164100000000002E-2</v>
      </c>
      <c r="L30" s="116">
        <v>7.4797500000000003E-2</v>
      </c>
      <c r="M30" s="116">
        <v>5.0848900000000002E-2</v>
      </c>
      <c r="N30" s="116">
        <v>7.9131300000000002E-2</v>
      </c>
      <c r="O30" s="116">
        <v>8.2565600000000003E-2</v>
      </c>
      <c r="P30" s="116">
        <v>9.2666200000000004E-2</v>
      </c>
      <c r="Q30" s="116">
        <v>8.1766000000000005E-2</v>
      </c>
      <c r="R30" s="116">
        <v>8.2383700000000004E-2</v>
      </c>
      <c r="S30" s="116">
        <v>9.2062000000000005E-2</v>
      </c>
      <c r="T30" s="116">
        <v>8.9807600000000001E-2</v>
      </c>
      <c r="U30" s="116">
        <v>0.1193596</v>
      </c>
      <c r="V30" s="116">
        <v>8.6507200000000006E-2</v>
      </c>
      <c r="W30" s="116">
        <v>8.3790500000000004E-2</v>
      </c>
      <c r="X30" s="116">
        <v>0.1232605</v>
      </c>
      <c r="Y30" s="116">
        <v>0.1001008</v>
      </c>
      <c r="Z30" s="116">
        <v>6.7590700000000004E-2</v>
      </c>
      <c r="AA30" s="116">
        <v>6.45395E-2</v>
      </c>
      <c r="AB30" s="116">
        <v>9.6223699999999995E-2</v>
      </c>
      <c r="AC30" s="118">
        <v>7.8893599999999994E-2</v>
      </c>
      <c r="AD30" s="116">
        <v>7.1755899999999997E-2</v>
      </c>
      <c r="AE30" s="116">
        <v>6.4259899999999995E-2</v>
      </c>
      <c r="AF30" s="116"/>
      <c r="AH30" s="117">
        <f>AVERAGE(G30:AE30)</f>
        <v>8.076034800000001E-2</v>
      </c>
      <c r="AI30" s="117">
        <f>STDEV(G30:AE30)</f>
        <v>1.7499037151919736E-2</v>
      </c>
      <c r="AK30" s="118">
        <v>0.16</v>
      </c>
      <c r="AL30" s="119" t="s">
        <v>9</v>
      </c>
    </row>
    <row r="31" spans="1:42" s="130" customFormat="1" x14ac:dyDescent="0.2">
      <c r="A31" s="127"/>
      <c r="B31" s="128"/>
      <c r="C31" s="129"/>
      <c r="D31" s="129"/>
      <c r="E31" s="115">
        <v>6.8389500000000006E-2</v>
      </c>
      <c r="F31" s="115">
        <v>4.24794E-2</v>
      </c>
      <c r="G31" s="116">
        <v>6.05008E-2</v>
      </c>
      <c r="H31" s="116">
        <v>4.3093800000000002E-2</v>
      </c>
      <c r="I31" s="116">
        <v>4.6528899999999998E-2</v>
      </c>
      <c r="J31" s="116">
        <v>5.5175399999999999E-2</v>
      </c>
      <c r="K31" s="116">
        <v>4.1442600000000003E-2</v>
      </c>
      <c r="L31" s="116">
        <v>5.7186599999999997E-2</v>
      </c>
      <c r="M31" s="116">
        <v>3.7795799999999997E-2</v>
      </c>
      <c r="N31" s="116">
        <v>6.0526000000000003E-2</v>
      </c>
      <c r="O31" s="116">
        <v>6.3111799999999996E-2</v>
      </c>
      <c r="P31" s="116">
        <v>7.0691299999999999E-2</v>
      </c>
      <c r="Q31" s="116">
        <v>6.3067700000000004E-2</v>
      </c>
      <c r="R31" s="116">
        <v>6.0252699999999999E-2</v>
      </c>
      <c r="S31" s="116">
        <v>7.3486700000000002E-2</v>
      </c>
      <c r="T31" s="116">
        <v>7.0849200000000001E-2</v>
      </c>
      <c r="U31" s="116">
        <v>9.8252199999999998E-2</v>
      </c>
      <c r="V31" s="116">
        <v>6.48537E-2</v>
      </c>
      <c r="W31" s="116">
        <v>6.4251299999999997E-2</v>
      </c>
      <c r="X31" s="116">
        <v>9.58513E-2</v>
      </c>
      <c r="Y31" s="116">
        <v>7.8718099999999999E-2</v>
      </c>
      <c r="Z31" s="116">
        <v>5.0798700000000002E-2</v>
      </c>
      <c r="AA31" s="116">
        <v>4.6177000000000003E-2</v>
      </c>
      <c r="AB31" s="116">
        <v>7.4269000000000002E-2</v>
      </c>
      <c r="AC31" s="118">
        <v>6.0976799999999998E-2</v>
      </c>
      <c r="AD31" s="116">
        <v>5.3051000000000001E-2</v>
      </c>
      <c r="AE31" s="116">
        <v>4.5231199999999999E-2</v>
      </c>
      <c r="AF31" s="116"/>
      <c r="AK31" s="131"/>
      <c r="AL31" s="132"/>
    </row>
    <row r="32" spans="1:42" s="130" customFormat="1" x14ac:dyDescent="0.2">
      <c r="A32" s="127"/>
      <c r="B32" s="128"/>
      <c r="C32" s="129"/>
      <c r="D32" s="129"/>
      <c r="E32" s="115">
        <v>0.12905749999999999</v>
      </c>
      <c r="F32" s="115">
        <v>8.18102E-2</v>
      </c>
      <c r="G32" s="116">
        <v>0.1124236</v>
      </c>
      <c r="H32" s="116">
        <v>8.9744000000000004E-2</v>
      </c>
      <c r="I32" s="116">
        <v>8.78829E-2</v>
      </c>
      <c r="J32" s="116">
        <v>9.1075299999999998E-2</v>
      </c>
      <c r="K32" s="116">
        <v>7.5702099999999994E-2</v>
      </c>
      <c r="L32" s="116">
        <v>9.72721E-2</v>
      </c>
      <c r="M32" s="116">
        <v>6.8091100000000002E-2</v>
      </c>
      <c r="N32" s="116">
        <v>0.10282959999999999</v>
      </c>
      <c r="O32" s="116">
        <v>0.10732899999999999</v>
      </c>
      <c r="P32" s="116">
        <v>0.12058580000000001</v>
      </c>
      <c r="Q32" s="116">
        <v>0.10538450000000001</v>
      </c>
      <c r="R32" s="116">
        <v>0.1116774</v>
      </c>
      <c r="S32" s="116">
        <v>0.11475109999999999</v>
      </c>
      <c r="T32" s="116">
        <v>0.1132208</v>
      </c>
      <c r="U32" s="116">
        <v>0.14427590000000001</v>
      </c>
      <c r="V32" s="116">
        <v>0.1145052</v>
      </c>
      <c r="W32" s="116">
        <v>0.10858230000000001</v>
      </c>
      <c r="X32" s="116">
        <v>0.15714529999999999</v>
      </c>
      <c r="Y32" s="116">
        <v>0.12649440000000001</v>
      </c>
      <c r="Z32" s="116">
        <v>8.9410600000000007E-2</v>
      </c>
      <c r="AA32" s="116">
        <v>8.9518700000000007E-2</v>
      </c>
      <c r="AB32" s="116">
        <v>0.1238006</v>
      </c>
      <c r="AC32" s="118">
        <v>0.10150579999999999</v>
      </c>
      <c r="AD32" s="116">
        <v>9.6384499999999998E-2</v>
      </c>
      <c r="AE32" s="116">
        <v>9.0535000000000004E-2</v>
      </c>
      <c r="AF32" s="116"/>
      <c r="AK32" s="131"/>
      <c r="AL32" s="132"/>
    </row>
    <row r="33" spans="1:38" x14ac:dyDescent="0.2">
      <c r="A33" s="31" t="s">
        <v>30</v>
      </c>
      <c r="B33" s="21" t="s">
        <v>54</v>
      </c>
      <c r="C33" s="22" t="s">
        <v>43</v>
      </c>
      <c r="D33" s="22" t="s">
        <v>45</v>
      </c>
      <c r="E33" s="23">
        <v>0.30408099999999999</v>
      </c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>
        <v>6.0982300000000003E-2</v>
      </c>
      <c r="Q33" s="24">
        <v>8.6313299999999996E-2</v>
      </c>
      <c r="R33" s="24"/>
      <c r="S33" s="24"/>
      <c r="T33" s="24">
        <v>7.5426599999999996E-2</v>
      </c>
      <c r="U33" s="24">
        <v>5.2696800000000002E-2</v>
      </c>
      <c r="V33" s="24"/>
      <c r="W33" s="24"/>
      <c r="X33" s="24"/>
      <c r="Y33" s="24"/>
      <c r="Z33" s="24"/>
      <c r="AA33" s="24"/>
      <c r="AB33" s="24">
        <v>0.1208708</v>
      </c>
      <c r="AC33" s="24"/>
      <c r="AD33" s="24"/>
      <c r="AE33" s="24">
        <v>6.5420800000000001E-2</v>
      </c>
      <c r="AF33" s="24"/>
      <c r="AH33" s="25">
        <f>AVERAGE(G33:AE33)</f>
        <v>7.6951766666666657E-2</v>
      </c>
      <c r="AI33" s="25">
        <f>STDEV(G33:AE33)</f>
        <v>2.4475033787651198E-2</v>
      </c>
      <c r="AK33" s="90">
        <v>0.59599999999999997</v>
      </c>
      <c r="AL33" s="84" t="s">
        <v>10</v>
      </c>
    </row>
    <row r="34" spans="1:38" s="37" customFormat="1" x14ac:dyDescent="0.2">
      <c r="A34" s="36"/>
      <c r="B34" s="28"/>
      <c r="C34" s="29"/>
      <c r="D34" s="29"/>
      <c r="E34" s="23">
        <v>5.9440699999999999E-2</v>
      </c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>
        <v>7.9877000000000004E-3</v>
      </c>
      <c r="Q34" s="24">
        <v>1.11764E-2</v>
      </c>
      <c r="R34" s="24"/>
      <c r="S34" s="24"/>
      <c r="T34" s="24">
        <v>2.5871600000000002E-2</v>
      </c>
      <c r="U34" s="24">
        <v>6.8931000000000001E-3</v>
      </c>
      <c r="V34" s="24"/>
      <c r="W34" s="24"/>
      <c r="X34" s="24"/>
      <c r="Y34" s="24"/>
      <c r="Z34" s="24"/>
      <c r="AA34" s="24"/>
      <c r="AB34" s="24">
        <v>3.5276099999999998E-2</v>
      </c>
      <c r="AC34" s="24"/>
      <c r="AD34" s="24"/>
      <c r="AE34" s="24">
        <v>1.8491E-2</v>
      </c>
      <c r="AF34" s="24"/>
      <c r="AK34" s="78"/>
      <c r="AL34" s="83"/>
    </row>
    <row r="35" spans="1:38" s="37" customFormat="1" x14ac:dyDescent="0.2">
      <c r="A35" s="36"/>
      <c r="B35" s="28"/>
      <c r="C35" s="29"/>
      <c r="D35" s="29"/>
      <c r="E35" s="23">
        <v>0.75131119999999996</v>
      </c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>
        <v>0.34374070000000001</v>
      </c>
      <c r="Q35" s="24">
        <v>0.44120039999999999</v>
      </c>
      <c r="R35" s="24"/>
      <c r="S35" s="24"/>
      <c r="T35" s="24">
        <v>0.2003759</v>
      </c>
      <c r="U35" s="24">
        <v>0.30835669999999998</v>
      </c>
      <c r="V35" s="24"/>
      <c r="W35" s="24"/>
      <c r="X35" s="24"/>
      <c r="Y35" s="24"/>
      <c r="Z35" s="24"/>
      <c r="AA35" s="24"/>
      <c r="AB35" s="24">
        <v>0.34078849999999999</v>
      </c>
      <c r="AC35" s="24"/>
      <c r="AD35" s="24"/>
      <c r="AE35" s="24">
        <v>0.2064095</v>
      </c>
      <c r="AF35" s="24"/>
      <c r="AK35" s="78"/>
      <c r="AL35" s="83"/>
    </row>
    <row r="36" spans="1:38" s="100" customFormat="1" x14ac:dyDescent="0.2">
      <c r="A36" s="112" t="s">
        <v>31</v>
      </c>
      <c r="B36" s="113" t="s">
        <v>54</v>
      </c>
      <c r="C36" s="114" t="s">
        <v>43</v>
      </c>
      <c r="D36" s="114" t="s">
        <v>45</v>
      </c>
      <c r="E36" s="115">
        <v>0.49463689999999999</v>
      </c>
      <c r="F36" s="115"/>
      <c r="G36" s="116">
        <v>6.0969799999999998E-2</v>
      </c>
      <c r="H36" s="116"/>
      <c r="I36" s="116"/>
      <c r="J36" s="116">
        <v>5.39491E-2</v>
      </c>
      <c r="K36" s="116"/>
      <c r="L36" s="116">
        <v>5.2103900000000002E-2</v>
      </c>
      <c r="M36" s="116"/>
      <c r="N36" s="116"/>
      <c r="O36" s="116"/>
      <c r="P36" s="116"/>
      <c r="Q36" s="116">
        <v>6.8869399999999997E-2</v>
      </c>
      <c r="R36" s="116">
        <v>0.13152820000000001</v>
      </c>
      <c r="S36" s="116">
        <v>6.18591E-2</v>
      </c>
      <c r="T36" s="116">
        <v>9.9260100000000004E-2</v>
      </c>
      <c r="U36" s="116">
        <v>0.1188898</v>
      </c>
      <c r="V36" s="116">
        <v>5.4450800000000001E-2</v>
      </c>
      <c r="W36" s="116">
        <v>9.1019000000000003E-2</v>
      </c>
      <c r="X36" s="116">
        <v>6.3596799999999995E-2</v>
      </c>
      <c r="Y36" s="116"/>
      <c r="Z36" s="116">
        <v>9.6954100000000001E-2</v>
      </c>
      <c r="AA36" s="116"/>
      <c r="AB36" s="116">
        <v>7.0000800000000002E-2</v>
      </c>
      <c r="AC36" s="118">
        <v>0.1047926</v>
      </c>
      <c r="AD36" s="116"/>
      <c r="AE36" s="116">
        <v>8.2871100000000003E-2</v>
      </c>
      <c r="AF36" s="116"/>
      <c r="AH36" s="117">
        <f>AVERAGE(G36:AE36)</f>
        <v>8.0740973333333327E-2</v>
      </c>
      <c r="AI36" s="117">
        <f>STDEV(G36:AE36)</f>
        <v>2.5150755833018155E-2</v>
      </c>
      <c r="AK36" s="118">
        <v>0.376</v>
      </c>
      <c r="AL36" s="119" t="s">
        <v>11</v>
      </c>
    </row>
    <row r="37" spans="1:38" s="130" customFormat="1" x14ac:dyDescent="0.2">
      <c r="A37" s="127"/>
      <c r="B37" s="128"/>
      <c r="C37" s="129"/>
      <c r="D37" s="129"/>
      <c r="E37" s="115">
        <v>0.1378316</v>
      </c>
      <c r="F37" s="115"/>
      <c r="G37" s="116">
        <v>1.45156E-2</v>
      </c>
      <c r="H37" s="116"/>
      <c r="I37" s="116"/>
      <c r="J37" s="116">
        <v>1.93241E-2</v>
      </c>
      <c r="K37" s="116"/>
      <c r="L37" s="116">
        <v>1.2467300000000001E-2</v>
      </c>
      <c r="M37" s="116"/>
      <c r="N37" s="116"/>
      <c r="O37" s="116"/>
      <c r="P37" s="116"/>
      <c r="Q37" s="116">
        <v>2.1107799999999999E-2</v>
      </c>
      <c r="R37" s="116">
        <v>5.1710899999999997E-2</v>
      </c>
      <c r="S37" s="116">
        <v>2.23012E-2</v>
      </c>
      <c r="T37" s="116">
        <v>5.4628099999999999E-2</v>
      </c>
      <c r="U37" s="116">
        <v>5.8625099999999999E-2</v>
      </c>
      <c r="V37" s="116">
        <v>2.6104200000000001E-2</v>
      </c>
      <c r="W37" s="116">
        <v>4.65099E-2</v>
      </c>
      <c r="X37" s="116">
        <v>3.1653500000000001E-2</v>
      </c>
      <c r="Y37" s="116"/>
      <c r="Z37" s="116">
        <v>5.3329300000000003E-2</v>
      </c>
      <c r="AA37" s="116"/>
      <c r="AB37" s="116">
        <v>3.1933099999999999E-2</v>
      </c>
      <c r="AC37" s="118">
        <v>6.2546599999999994E-2</v>
      </c>
      <c r="AD37" s="116"/>
      <c r="AE37" s="116">
        <v>3.5020200000000001E-2</v>
      </c>
      <c r="AF37" s="116"/>
      <c r="AK37" s="131"/>
      <c r="AL37" s="132"/>
    </row>
    <row r="38" spans="1:38" s="130" customFormat="1" x14ac:dyDescent="0.2">
      <c r="A38" s="127"/>
      <c r="B38" s="128"/>
      <c r="C38" s="129"/>
      <c r="D38" s="129"/>
      <c r="E38" s="115">
        <v>0.85699000000000003</v>
      </c>
      <c r="F38" s="115"/>
      <c r="G38" s="116">
        <v>0.22252269999999999</v>
      </c>
      <c r="H38" s="116"/>
      <c r="I38" s="116"/>
      <c r="J38" s="116">
        <v>0.141654</v>
      </c>
      <c r="K38" s="116"/>
      <c r="L38" s="116">
        <v>0.19311320000000001</v>
      </c>
      <c r="M38" s="116"/>
      <c r="N38" s="116"/>
      <c r="O38" s="116"/>
      <c r="P38" s="116"/>
      <c r="Q38" s="116">
        <v>0.20236180000000001</v>
      </c>
      <c r="R38" s="116">
        <v>0.2960796</v>
      </c>
      <c r="S38" s="116">
        <v>0.16009509999999999</v>
      </c>
      <c r="T38" s="116">
        <v>0.1736587</v>
      </c>
      <c r="U38" s="116">
        <v>0.22621769999999999</v>
      </c>
      <c r="V38" s="116">
        <v>0.11009919999999999</v>
      </c>
      <c r="W38" s="116">
        <v>0.1705054</v>
      </c>
      <c r="X38" s="116">
        <v>0.1236593</v>
      </c>
      <c r="Y38" s="116"/>
      <c r="Z38" s="116">
        <v>0.16986200000000001</v>
      </c>
      <c r="AA38" s="116"/>
      <c r="AB38" s="116">
        <v>0.14657800000000001</v>
      </c>
      <c r="AC38" s="118">
        <v>0.1703866</v>
      </c>
      <c r="AD38" s="116"/>
      <c r="AE38" s="116">
        <v>0.1836605</v>
      </c>
      <c r="AF38" s="116"/>
      <c r="AK38" s="131"/>
      <c r="AL38" s="132"/>
    </row>
    <row r="39" spans="1:38" x14ac:dyDescent="0.2">
      <c r="A39" s="31" t="s">
        <v>32</v>
      </c>
      <c r="B39" s="21" t="s">
        <v>54</v>
      </c>
      <c r="C39" s="22" t="s">
        <v>43</v>
      </c>
      <c r="D39" s="22" t="s">
        <v>45</v>
      </c>
      <c r="E39" s="23"/>
      <c r="F39" s="23">
        <v>7.9353599999999996E-2</v>
      </c>
      <c r="G39" s="24">
        <v>7.9913700000000004E-2</v>
      </c>
      <c r="H39" s="24">
        <v>0.1189207</v>
      </c>
      <c r="I39" s="24">
        <v>7.06344E-2</v>
      </c>
      <c r="J39" s="24">
        <v>9.85013E-2</v>
      </c>
      <c r="K39" s="24">
        <v>5.1359000000000002E-2</v>
      </c>
      <c r="L39" s="24"/>
      <c r="M39" s="24">
        <v>9.4778699999999994E-2</v>
      </c>
      <c r="N39" s="24">
        <v>7.6661699999999999E-2</v>
      </c>
      <c r="O39" s="24">
        <v>6.1511900000000001E-2</v>
      </c>
      <c r="P39" s="24"/>
      <c r="Q39" s="24">
        <v>0.10944479999999999</v>
      </c>
      <c r="R39" s="24">
        <v>0.1062511</v>
      </c>
      <c r="S39" s="24"/>
      <c r="T39" s="24">
        <v>8.9598999999999998E-2</v>
      </c>
      <c r="U39" s="24">
        <v>9.1894299999999998E-2</v>
      </c>
      <c r="V39" s="24">
        <v>8.4186499999999997E-2</v>
      </c>
      <c r="W39" s="24">
        <v>0.163716</v>
      </c>
      <c r="X39" s="24">
        <v>0.13555059999999999</v>
      </c>
      <c r="Y39" s="24">
        <v>0.1514317</v>
      </c>
      <c r="Z39" s="24">
        <v>6.3648200000000002E-2</v>
      </c>
      <c r="AA39" s="24">
        <v>0.1060324</v>
      </c>
      <c r="AB39" s="24">
        <v>0.111072</v>
      </c>
      <c r="AC39" s="35">
        <v>0.1065519</v>
      </c>
      <c r="AD39" s="24">
        <v>8.4029099999999995E-2</v>
      </c>
      <c r="AE39" s="24">
        <v>7.8893000000000005E-2</v>
      </c>
      <c r="AF39" s="24"/>
      <c r="AH39" s="25">
        <f>AVERAGE(G39:AE39)</f>
        <v>9.7026454545454541E-2</v>
      </c>
      <c r="AI39" s="25">
        <f>STDEV(G39:AE39)</f>
        <v>2.8111759418380133E-2</v>
      </c>
      <c r="AK39" s="90">
        <v>0.438</v>
      </c>
      <c r="AL39" s="84" t="s">
        <v>12</v>
      </c>
    </row>
    <row r="40" spans="1:38" s="37" customFormat="1" x14ac:dyDescent="0.2">
      <c r="A40" s="36"/>
      <c r="B40" s="28"/>
      <c r="C40" s="29"/>
      <c r="D40" s="29"/>
      <c r="E40" s="23"/>
      <c r="F40" s="23">
        <v>3.7433899999999999E-2</v>
      </c>
      <c r="G40" s="24">
        <v>3.7744199999999999E-2</v>
      </c>
      <c r="H40" s="24">
        <v>6.8346199999999996E-2</v>
      </c>
      <c r="I40" s="24">
        <v>3.3302499999999999E-2</v>
      </c>
      <c r="J40" s="24">
        <v>5.52992E-2</v>
      </c>
      <c r="K40" s="24">
        <v>2.2817400000000002E-2</v>
      </c>
      <c r="L40" s="24"/>
      <c r="M40" s="24">
        <v>5.2068999999999997E-2</v>
      </c>
      <c r="N40" s="24">
        <v>4.4970599999999999E-2</v>
      </c>
      <c r="O40" s="24">
        <v>3.4561399999999999E-2</v>
      </c>
      <c r="P40" s="24"/>
      <c r="Q40" s="24">
        <v>6.3009700000000002E-2</v>
      </c>
      <c r="R40" s="24">
        <v>5.6507000000000002E-2</v>
      </c>
      <c r="S40" s="24"/>
      <c r="T40" s="24">
        <v>4.6145899999999997E-2</v>
      </c>
      <c r="U40" s="24">
        <v>5.0404299999999999E-2</v>
      </c>
      <c r="V40" s="24">
        <v>4.4842399999999998E-2</v>
      </c>
      <c r="W40" s="24">
        <v>9.79545E-2</v>
      </c>
      <c r="X40" s="24">
        <v>8.0996899999999997E-2</v>
      </c>
      <c r="Y40" s="24">
        <v>9.5675200000000002E-2</v>
      </c>
      <c r="Z40" s="24">
        <v>3.2881599999999997E-2</v>
      </c>
      <c r="AA40" s="24">
        <v>5.4673699999999999E-2</v>
      </c>
      <c r="AB40" s="24">
        <v>7.3040499999999994E-2</v>
      </c>
      <c r="AC40" s="35">
        <v>6.8700600000000001E-2</v>
      </c>
      <c r="AD40" s="24">
        <v>4.7106200000000001E-2</v>
      </c>
      <c r="AE40" s="24">
        <v>3.8753700000000002E-2</v>
      </c>
      <c r="AF40" s="24"/>
      <c r="AK40" s="78"/>
      <c r="AL40" s="83"/>
    </row>
    <row r="41" spans="1:38" s="37" customFormat="1" x14ac:dyDescent="0.2">
      <c r="A41" s="36"/>
      <c r="B41" s="28"/>
      <c r="C41" s="29"/>
      <c r="D41" s="29"/>
      <c r="E41" s="23"/>
      <c r="F41" s="23">
        <v>0.16039419999999999</v>
      </c>
      <c r="G41" s="24">
        <v>0.16129930000000001</v>
      </c>
      <c r="H41" s="24">
        <v>0.1989282</v>
      </c>
      <c r="I41" s="24">
        <v>0.14359859999999999</v>
      </c>
      <c r="J41" s="24">
        <v>0.16940240000000001</v>
      </c>
      <c r="K41" s="24">
        <v>0.11152769999999999</v>
      </c>
      <c r="L41" s="24"/>
      <c r="M41" s="24">
        <v>0.16637260000000001</v>
      </c>
      <c r="N41" s="24">
        <v>0.1276996</v>
      </c>
      <c r="O41" s="24">
        <v>0.1071455</v>
      </c>
      <c r="P41" s="24"/>
      <c r="Q41" s="24">
        <v>0.18340200000000001</v>
      </c>
      <c r="R41" s="24">
        <v>0.19092429999999999</v>
      </c>
      <c r="S41" s="24"/>
      <c r="T41" s="24">
        <v>0.1668135</v>
      </c>
      <c r="U41" s="24">
        <v>0.16172010000000001</v>
      </c>
      <c r="V41" s="24">
        <v>0.1525379</v>
      </c>
      <c r="W41" s="24">
        <v>0.26085920000000001</v>
      </c>
      <c r="X41" s="24">
        <v>0.2181265</v>
      </c>
      <c r="Y41" s="24">
        <v>0.23136799999999999</v>
      </c>
      <c r="Z41" s="24">
        <v>0.1196411</v>
      </c>
      <c r="AA41" s="24">
        <v>0.19565070000000001</v>
      </c>
      <c r="AB41" s="24">
        <v>0.1653733</v>
      </c>
      <c r="AC41" s="35">
        <v>0.16163830000000001</v>
      </c>
      <c r="AD41" s="24">
        <v>0.14547460000000001</v>
      </c>
      <c r="AE41" s="24">
        <v>0.15394849999999999</v>
      </c>
      <c r="AF41" s="24"/>
      <c r="AK41" s="78"/>
      <c r="AL41" s="83"/>
    </row>
    <row r="42" spans="1:38" s="116" customFormat="1" x14ac:dyDescent="0.2">
      <c r="A42" s="112" t="s">
        <v>33</v>
      </c>
      <c r="B42" s="113" t="s">
        <v>54</v>
      </c>
      <c r="C42" s="114" t="s">
        <v>44</v>
      </c>
      <c r="D42" s="114" t="s">
        <v>47</v>
      </c>
      <c r="E42" s="115"/>
      <c r="F42" s="115"/>
      <c r="G42" s="116">
        <v>9.8468399999999998E-2</v>
      </c>
      <c r="H42" s="116">
        <v>7.0204100000000005E-2</v>
      </c>
      <c r="I42" s="116">
        <v>5.3673800000000001E-2</v>
      </c>
      <c r="J42" s="116">
        <v>7.7244800000000002E-2</v>
      </c>
      <c r="K42" s="118"/>
      <c r="L42" s="118"/>
      <c r="M42" s="116">
        <v>6.1061299999999999E-2</v>
      </c>
      <c r="N42" s="118"/>
      <c r="O42" s="118"/>
      <c r="P42" s="118"/>
      <c r="S42" s="116">
        <v>7.6531699999999994E-2</v>
      </c>
      <c r="T42" s="116">
        <v>6.6953299999999993E-2</v>
      </c>
      <c r="U42" s="116">
        <v>9.7662100000000002E-2</v>
      </c>
      <c r="V42" s="116">
        <v>0.10652150000000001</v>
      </c>
      <c r="W42" s="116">
        <v>5.7767199999999998E-2</v>
      </c>
      <c r="X42" s="116">
        <v>0.10081900000000001</v>
      </c>
      <c r="Y42" s="116">
        <v>0.1056598</v>
      </c>
      <c r="Z42" s="116">
        <v>5.3867199999999997E-2</v>
      </c>
      <c r="AA42" s="116">
        <v>7.65406E-2</v>
      </c>
      <c r="AB42" s="116">
        <v>0.10540960000000001</v>
      </c>
      <c r="AC42" s="118">
        <v>9.2631699999999997E-2</v>
      </c>
      <c r="AD42" s="116">
        <v>7.1192599999999995E-2</v>
      </c>
      <c r="AE42" s="116">
        <v>7.56217E-2</v>
      </c>
      <c r="AH42" s="117">
        <f>AVERAGE(G42:AE42)</f>
        <v>8.0435022222222222E-2</v>
      </c>
      <c r="AI42" s="117">
        <f>STDEV(G42:AE42)</f>
        <v>1.8587703355825946E-2</v>
      </c>
      <c r="AK42" s="118">
        <v>0.33500000000000002</v>
      </c>
      <c r="AL42" s="119" t="s">
        <v>13</v>
      </c>
    </row>
    <row r="43" spans="1:38" s="131" customFormat="1" x14ac:dyDescent="0.2">
      <c r="A43" s="127"/>
      <c r="B43" s="128"/>
      <c r="C43" s="129"/>
      <c r="D43" s="129"/>
      <c r="E43" s="115"/>
      <c r="F43" s="115"/>
      <c r="G43" s="116">
        <v>4.3061799999999997E-2</v>
      </c>
      <c r="H43" s="116">
        <v>3.4284299999999997E-2</v>
      </c>
      <c r="I43" s="116">
        <v>2.7288699999999999E-2</v>
      </c>
      <c r="J43" s="116">
        <v>4.1701099999999998E-2</v>
      </c>
      <c r="K43" s="118"/>
      <c r="L43" s="118"/>
      <c r="M43" s="116">
        <v>3.1064000000000001E-2</v>
      </c>
      <c r="N43" s="118"/>
      <c r="O43" s="118"/>
      <c r="P43" s="118"/>
      <c r="Q43" s="116"/>
      <c r="R43" s="116"/>
      <c r="S43" s="116">
        <v>4.1397400000000001E-2</v>
      </c>
      <c r="T43" s="116">
        <v>3.72124E-2</v>
      </c>
      <c r="U43" s="116">
        <v>6.2713699999999997E-2</v>
      </c>
      <c r="V43" s="116">
        <v>7.2813500000000003E-2</v>
      </c>
      <c r="W43" s="116">
        <v>3.3563799999999998E-2</v>
      </c>
      <c r="X43" s="116">
        <v>6.4314899999999994E-2</v>
      </c>
      <c r="Y43" s="116">
        <v>7.4312799999999998E-2</v>
      </c>
      <c r="Z43" s="116">
        <v>3.23436E-2</v>
      </c>
      <c r="AA43" s="116">
        <v>4.6646100000000003E-2</v>
      </c>
      <c r="AB43" s="116">
        <v>7.5833999999999999E-2</v>
      </c>
      <c r="AC43" s="118">
        <v>6.7018599999999998E-2</v>
      </c>
      <c r="AD43" s="116">
        <v>4.97282E-2</v>
      </c>
      <c r="AE43" s="116">
        <v>4.9785200000000002E-2</v>
      </c>
      <c r="AF43" s="116"/>
      <c r="AL43" s="132"/>
    </row>
    <row r="44" spans="1:38" s="131" customFormat="1" x14ac:dyDescent="0.2">
      <c r="A44" s="127"/>
      <c r="B44" s="128"/>
      <c r="C44" s="129"/>
      <c r="D44" s="129"/>
      <c r="E44" s="115"/>
      <c r="F44" s="115"/>
      <c r="G44" s="116">
        <v>0.20955380000000001</v>
      </c>
      <c r="H44" s="116">
        <v>0.1383653</v>
      </c>
      <c r="I44" s="116">
        <v>0.1028723</v>
      </c>
      <c r="J44" s="116">
        <v>0.13869919999999999</v>
      </c>
      <c r="K44" s="118"/>
      <c r="L44" s="118"/>
      <c r="M44" s="116">
        <v>0.1165414</v>
      </c>
      <c r="N44" s="118"/>
      <c r="O44" s="118"/>
      <c r="P44" s="118"/>
      <c r="Q44" s="116"/>
      <c r="R44" s="116"/>
      <c r="S44" s="116">
        <v>0.13721649999999999</v>
      </c>
      <c r="T44" s="116">
        <v>0.11756129999999999</v>
      </c>
      <c r="U44" s="116">
        <v>0.1489905</v>
      </c>
      <c r="V44" s="116">
        <v>0.1532548</v>
      </c>
      <c r="W44" s="116">
        <v>9.7660300000000005E-2</v>
      </c>
      <c r="X44" s="116">
        <v>0.15461859999999999</v>
      </c>
      <c r="Y44" s="116">
        <v>0.1481141</v>
      </c>
      <c r="Z44" s="116">
        <v>8.8405399999999995E-2</v>
      </c>
      <c r="AA44" s="116">
        <v>0.1231197</v>
      </c>
      <c r="AB44" s="116">
        <v>0.14471349999999999</v>
      </c>
      <c r="AC44" s="118">
        <v>0.12670419999999999</v>
      </c>
      <c r="AD44" s="116">
        <v>0.10093779999999999</v>
      </c>
      <c r="AE44" s="116">
        <v>0.1132681</v>
      </c>
      <c r="AF44" s="116"/>
      <c r="AL44" s="132"/>
    </row>
    <row r="45" spans="1:38" s="44" customFormat="1" x14ac:dyDescent="0.2">
      <c r="A45" s="40" t="s">
        <v>34</v>
      </c>
      <c r="B45" s="41" t="s">
        <v>54</v>
      </c>
      <c r="C45" s="42" t="s">
        <v>44</v>
      </c>
      <c r="D45" s="42" t="s">
        <v>47</v>
      </c>
      <c r="E45" s="23"/>
      <c r="F45" s="23"/>
      <c r="G45" s="24">
        <v>9.5133700000000002E-2</v>
      </c>
      <c r="H45" s="24">
        <v>8.4312200000000004E-2</v>
      </c>
      <c r="I45" s="24"/>
      <c r="J45" s="24">
        <v>5.5194699999999999E-2</v>
      </c>
      <c r="K45" s="24">
        <v>6.5250699999999995E-2</v>
      </c>
      <c r="L45" s="24">
        <v>7.3522599999999994E-2</v>
      </c>
      <c r="M45" s="24">
        <v>7.6793700000000006E-2</v>
      </c>
      <c r="N45" s="24">
        <v>0.1012198</v>
      </c>
      <c r="O45" s="24"/>
      <c r="P45" s="24"/>
      <c r="Q45" s="24">
        <v>6.3430799999999996E-2</v>
      </c>
      <c r="R45" s="24">
        <v>5.56064E-2</v>
      </c>
      <c r="S45" s="24">
        <v>6.2253299999999998E-2</v>
      </c>
      <c r="T45" s="24"/>
      <c r="U45" s="24">
        <v>9.8760799999999996E-2</v>
      </c>
      <c r="V45" s="24">
        <v>8.1044199999999997E-2</v>
      </c>
      <c r="W45" s="24">
        <v>6.5989999999999993E-2</v>
      </c>
      <c r="X45" s="35">
        <v>8.0923300000000004E-2</v>
      </c>
      <c r="Y45" s="24">
        <v>8.1488599999999994E-2</v>
      </c>
      <c r="Z45" s="35"/>
      <c r="AA45" s="35">
        <v>8.13913E-2</v>
      </c>
      <c r="AB45" s="35"/>
      <c r="AC45" s="35">
        <v>0.10857559999999999</v>
      </c>
      <c r="AD45" s="35">
        <v>7.1268700000000004E-2</v>
      </c>
      <c r="AE45" s="35">
        <v>6.2491499999999998E-2</v>
      </c>
      <c r="AF45" s="35"/>
      <c r="AH45" s="25">
        <f>AVERAGE(G45:AE45)</f>
        <v>7.7086942105263151E-2</v>
      </c>
      <c r="AI45" s="25">
        <f>STDEV(G45:AE45)</f>
        <v>1.5563445816946167E-2</v>
      </c>
      <c r="AK45" s="79">
        <v>0.503</v>
      </c>
      <c r="AL45" s="85" t="s">
        <v>14</v>
      </c>
    </row>
    <row r="46" spans="1:38" x14ac:dyDescent="0.2">
      <c r="A46" s="31"/>
      <c r="B46" s="32"/>
      <c r="C46" s="22"/>
      <c r="D46" s="22"/>
      <c r="E46" s="23"/>
      <c r="F46" s="23"/>
      <c r="G46" s="24">
        <v>6.42485E-2</v>
      </c>
      <c r="H46" s="24">
        <v>6.0279399999999997E-2</v>
      </c>
      <c r="I46" s="24"/>
      <c r="J46" s="24">
        <v>3.1064399999999999E-2</v>
      </c>
      <c r="K46" s="24">
        <v>4.2575000000000002E-2</v>
      </c>
      <c r="L46" s="24">
        <v>4.7062100000000003E-2</v>
      </c>
      <c r="M46" s="24">
        <v>5.5023700000000002E-2</v>
      </c>
      <c r="N46" s="24">
        <v>7.5281899999999999E-2</v>
      </c>
      <c r="O46" s="24"/>
      <c r="P46" s="24"/>
      <c r="Q46" s="24">
        <v>3.9657199999999997E-2</v>
      </c>
      <c r="R46" s="24">
        <v>3.4722599999999999E-2</v>
      </c>
      <c r="S46" s="24">
        <v>4.2222500000000003E-2</v>
      </c>
      <c r="T46" s="24"/>
      <c r="U46" s="24">
        <v>7.2650400000000004E-2</v>
      </c>
      <c r="V46" s="24">
        <v>6.05196E-2</v>
      </c>
      <c r="W46" s="24">
        <v>4.7044200000000001E-2</v>
      </c>
      <c r="X46" s="35">
        <v>5.77253E-2</v>
      </c>
      <c r="Y46" s="24">
        <v>6.0504599999999999E-2</v>
      </c>
      <c r="Z46" s="35"/>
      <c r="AA46" s="35">
        <v>5.8665200000000001E-2</v>
      </c>
      <c r="AB46" s="35"/>
      <c r="AC46" s="35">
        <v>8.0814200000000003E-2</v>
      </c>
      <c r="AD46" s="35">
        <v>5.39788E-2</v>
      </c>
      <c r="AE46" s="35">
        <v>4.43097E-2</v>
      </c>
      <c r="AF46" s="35"/>
      <c r="AL46" s="84"/>
    </row>
    <row r="47" spans="1:38" x14ac:dyDescent="0.2">
      <c r="A47" s="31"/>
      <c r="B47" s="32"/>
      <c r="C47" s="22"/>
      <c r="D47" s="22"/>
      <c r="E47" s="23"/>
      <c r="F47" s="23"/>
      <c r="G47" s="24">
        <v>0.13866590000000001</v>
      </c>
      <c r="H47" s="24">
        <v>0.1167363</v>
      </c>
      <c r="I47" s="24"/>
      <c r="J47" s="24">
        <v>9.6208000000000002E-2</v>
      </c>
      <c r="K47" s="24">
        <v>9.8758100000000001E-2</v>
      </c>
      <c r="L47" s="24">
        <v>0.11309470000000001</v>
      </c>
      <c r="M47" s="24">
        <v>0.10620880000000001</v>
      </c>
      <c r="N47" s="24">
        <v>0.13479189999999999</v>
      </c>
      <c r="O47" s="24"/>
      <c r="P47" s="24"/>
      <c r="Q47" s="24">
        <v>9.9972599999999995E-2</v>
      </c>
      <c r="R47" s="24">
        <v>8.7906799999999993E-2</v>
      </c>
      <c r="S47" s="24">
        <v>9.0885300000000002E-2</v>
      </c>
      <c r="T47" s="24"/>
      <c r="U47" s="24">
        <v>0.13291020000000001</v>
      </c>
      <c r="V47" s="24">
        <v>0.1077313</v>
      </c>
      <c r="W47" s="24">
        <v>9.1830599999999998E-2</v>
      </c>
      <c r="X47" s="35">
        <v>0.1123323</v>
      </c>
      <c r="Y47" s="24">
        <v>0.1089068</v>
      </c>
      <c r="Z47" s="35"/>
      <c r="AA47" s="35">
        <v>0.1118748</v>
      </c>
      <c r="AB47" s="35"/>
      <c r="AC47" s="35">
        <v>0.1443758</v>
      </c>
      <c r="AD47" s="35">
        <v>9.3549099999999996E-2</v>
      </c>
      <c r="AE47" s="35">
        <v>8.7451100000000004E-2</v>
      </c>
      <c r="AF47" s="35"/>
      <c r="AL47" s="84"/>
    </row>
    <row r="48" spans="1:38" s="100" customFormat="1" x14ac:dyDescent="0.2">
      <c r="A48" s="112" t="s">
        <v>35</v>
      </c>
      <c r="B48" s="113" t="s">
        <v>54</v>
      </c>
      <c r="C48" s="114" t="s">
        <v>43</v>
      </c>
      <c r="D48" s="114" t="s">
        <v>45</v>
      </c>
      <c r="E48" s="115">
        <v>0.1024057</v>
      </c>
      <c r="F48" s="115">
        <v>5.0551100000000002E-2</v>
      </c>
      <c r="G48" s="116">
        <v>9.2033000000000004E-2</v>
      </c>
      <c r="H48" s="116">
        <v>7.9643900000000004E-2</v>
      </c>
      <c r="I48" s="116">
        <v>6.9875199999999998E-2</v>
      </c>
      <c r="J48" s="116">
        <v>9.4326400000000005E-2</v>
      </c>
      <c r="K48" s="116">
        <v>6.9998699999999997E-2</v>
      </c>
      <c r="L48" s="116">
        <v>6.7106799999999994E-2</v>
      </c>
      <c r="M48" s="116">
        <v>7.9100900000000002E-2</v>
      </c>
      <c r="N48" s="116">
        <v>0.121724</v>
      </c>
      <c r="O48" s="116">
        <v>0.10992689999999999</v>
      </c>
      <c r="P48" s="116">
        <v>8.9281399999999997E-2</v>
      </c>
      <c r="Q48" s="116">
        <v>5.1210899999999997E-2</v>
      </c>
      <c r="R48" s="116">
        <v>6.2226200000000002E-2</v>
      </c>
      <c r="S48" s="116">
        <v>0.14074500000000001</v>
      </c>
      <c r="T48" s="116">
        <v>8.6814699999999995E-2</v>
      </c>
      <c r="U48" s="116">
        <v>0.1226373</v>
      </c>
      <c r="V48" s="116">
        <v>7.7988299999999997E-2</v>
      </c>
      <c r="W48" s="116">
        <v>7.1041099999999996E-2</v>
      </c>
      <c r="X48" s="116">
        <v>9.02284E-2</v>
      </c>
      <c r="Y48" s="116">
        <v>9.2074799999999998E-2</v>
      </c>
      <c r="Z48" s="116">
        <v>7.8844899999999996E-2</v>
      </c>
      <c r="AA48" s="116">
        <v>9.5133200000000001E-2</v>
      </c>
      <c r="AB48" s="116">
        <v>5.4844299999999999E-2</v>
      </c>
      <c r="AC48" s="118">
        <v>8.1919900000000004E-2</v>
      </c>
      <c r="AD48" s="116">
        <v>5.0025600000000003E-2</v>
      </c>
      <c r="AE48" s="116">
        <v>8.2502400000000004E-2</v>
      </c>
      <c r="AF48" s="116"/>
      <c r="AH48" s="117">
        <f>AVERAGE(G48:AE48)</f>
        <v>8.4450167999999992E-2</v>
      </c>
      <c r="AI48" s="117">
        <f>STDEV(G48:AE48)</f>
        <v>2.212903135119719E-2</v>
      </c>
      <c r="AK48" s="118">
        <v>0.51900000000000002</v>
      </c>
      <c r="AL48" s="119" t="s">
        <v>15</v>
      </c>
    </row>
    <row r="49" spans="1:38" s="130" customFormat="1" x14ac:dyDescent="0.2">
      <c r="A49" s="127"/>
      <c r="B49" s="128"/>
      <c r="C49" s="129"/>
      <c r="D49" s="129"/>
      <c r="E49" s="115">
        <v>7.3116600000000004E-2</v>
      </c>
      <c r="F49" s="115">
        <v>3.5857399999999998E-2</v>
      </c>
      <c r="G49" s="116">
        <v>7.1495000000000003E-2</v>
      </c>
      <c r="H49" s="116">
        <v>5.97571E-2</v>
      </c>
      <c r="I49" s="116">
        <v>5.1833799999999999E-2</v>
      </c>
      <c r="J49" s="116">
        <v>7.3549199999999995E-2</v>
      </c>
      <c r="K49" s="116">
        <v>5.0805299999999998E-2</v>
      </c>
      <c r="L49" s="116">
        <v>4.6389800000000002E-2</v>
      </c>
      <c r="M49" s="116">
        <v>5.7695999999999997E-2</v>
      </c>
      <c r="N49" s="116">
        <v>9.0988299999999994E-2</v>
      </c>
      <c r="O49" s="116">
        <v>8.48521E-2</v>
      </c>
      <c r="P49" s="116">
        <v>6.6318100000000005E-2</v>
      </c>
      <c r="Q49" s="116">
        <v>3.29162E-2</v>
      </c>
      <c r="R49" s="116">
        <v>3.9055199999999998E-2</v>
      </c>
      <c r="S49" s="116">
        <v>0.1100719</v>
      </c>
      <c r="T49" s="116">
        <v>6.6432400000000003E-2</v>
      </c>
      <c r="U49" s="116">
        <v>8.9929200000000001E-2</v>
      </c>
      <c r="V49" s="116">
        <v>5.4563800000000003E-2</v>
      </c>
      <c r="W49" s="116">
        <v>5.1161499999999999E-2</v>
      </c>
      <c r="X49" s="116">
        <v>6.6749100000000006E-2</v>
      </c>
      <c r="Y49" s="116">
        <v>6.4379199999999998E-2</v>
      </c>
      <c r="Z49" s="116">
        <v>5.4858700000000003E-2</v>
      </c>
      <c r="AA49" s="116">
        <v>6.7230700000000004E-2</v>
      </c>
      <c r="AB49" s="116">
        <v>3.29208E-2</v>
      </c>
      <c r="AC49" s="118">
        <v>5.5871900000000002E-2</v>
      </c>
      <c r="AD49" s="116">
        <v>2.9469200000000001E-2</v>
      </c>
      <c r="AE49" s="116">
        <v>5.16046E-2</v>
      </c>
      <c r="AF49" s="116"/>
      <c r="AK49" s="131"/>
      <c r="AL49" s="132"/>
    </row>
    <row r="50" spans="1:38" s="130" customFormat="1" x14ac:dyDescent="0.2">
      <c r="A50" s="127"/>
      <c r="B50" s="128"/>
      <c r="C50" s="129"/>
      <c r="D50" s="129"/>
      <c r="E50" s="115">
        <v>0.1416346</v>
      </c>
      <c r="F50" s="115">
        <v>7.0823700000000003E-2</v>
      </c>
      <c r="G50" s="116">
        <v>0.1177227</v>
      </c>
      <c r="H50" s="116">
        <v>0.1054069</v>
      </c>
      <c r="I50" s="116">
        <v>9.3576500000000007E-2</v>
      </c>
      <c r="J50" s="116">
        <v>0.1202115</v>
      </c>
      <c r="K50" s="116">
        <v>9.5711900000000003E-2</v>
      </c>
      <c r="L50" s="116">
        <v>9.6143000000000006E-2</v>
      </c>
      <c r="M50" s="116">
        <v>0.1075407</v>
      </c>
      <c r="N50" s="116">
        <v>0.16100339999999999</v>
      </c>
      <c r="O50" s="116">
        <v>0.1412677</v>
      </c>
      <c r="P50" s="116">
        <v>0.1191811</v>
      </c>
      <c r="Q50" s="116">
        <v>7.8844800000000007E-2</v>
      </c>
      <c r="R50" s="116">
        <v>9.7746E-2</v>
      </c>
      <c r="S50" s="116">
        <v>0.17825350000000001</v>
      </c>
      <c r="T50" s="116">
        <v>0.1126957</v>
      </c>
      <c r="U50" s="116">
        <v>0.1650837</v>
      </c>
      <c r="V50" s="116">
        <v>0.1102958</v>
      </c>
      <c r="W50" s="116">
        <v>9.7848699999999997E-2</v>
      </c>
      <c r="X50" s="116">
        <v>0.1208967</v>
      </c>
      <c r="Y50" s="116">
        <v>0.13002900000000001</v>
      </c>
      <c r="Z50" s="116">
        <v>0.11207499999999999</v>
      </c>
      <c r="AA50" s="116">
        <v>0.1329651</v>
      </c>
      <c r="AB50" s="116">
        <v>9.0008699999999997E-2</v>
      </c>
      <c r="AC50" s="118">
        <v>0.1185866</v>
      </c>
      <c r="AD50" s="116">
        <v>8.3684999999999996E-2</v>
      </c>
      <c r="AE50" s="116">
        <v>0.12937609999999999</v>
      </c>
      <c r="AF50" s="116"/>
      <c r="AK50" s="131"/>
      <c r="AL50" s="132"/>
    </row>
    <row r="51" spans="1:38" x14ac:dyDescent="0.2">
      <c r="A51" s="31" t="s">
        <v>36</v>
      </c>
      <c r="B51" s="21" t="s">
        <v>54</v>
      </c>
      <c r="C51" s="22" t="s">
        <v>45</v>
      </c>
      <c r="D51" s="22" t="s">
        <v>46</v>
      </c>
      <c r="E51" s="23"/>
      <c r="F51" s="23"/>
      <c r="G51" s="24">
        <v>5.9649199999999999E-2</v>
      </c>
      <c r="H51" s="24">
        <v>0.13495099999999999</v>
      </c>
      <c r="I51" s="24"/>
      <c r="J51" s="24">
        <v>0.2346675</v>
      </c>
      <c r="K51" s="24"/>
      <c r="L51" s="24"/>
      <c r="M51" s="24">
        <v>0.27392149999999998</v>
      </c>
      <c r="N51" s="24">
        <v>5.4996700000000003E-2</v>
      </c>
      <c r="O51" s="24"/>
      <c r="P51" s="24">
        <v>0.2467279</v>
      </c>
      <c r="Q51" s="24"/>
      <c r="R51" s="24">
        <v>0.10186340000000001</v>
      </c>
      <c r="S51" s="24"/>
      <c r="T51" s="24"/>
      <c r="U51" s="24"/>
      <c r="V51" s="24"/>
      <c r="W51" s="24">
        <v>0.1445506</v>
      </c>
      <c r="X51" s="24"/>
      <c r="Y51" s="24">
        <v>7.6778899999999997E-2</v>
      </c>
      <c r="Z51" s="24">
        <v>0.1165109</v>
      </c>
      <c r="AA51" s="24">
        <v>0.25438509999999998</v>
      </c>
      <c r="AB51" s="24">
        <v>7.8436099999999995E-2</v>
      </c>
      <c r="AC51" s="35"/>
      <c r="AD51" s="24">
        <v>0.1957035</v>
      </c>
      <c r="AE51" s="24">
        <v>6.2546500000000005E-2</v>
      </c>
      <c r="AF51" s="24"/>
      <c r="AH51" s="25">
        <f>AVERAGE(G51:AE51)</f>
        <v>0.14540634285714285</v>
      </c>
      <c r="AI51" s="25">
        <f>STDEV(G51:AE51)</f>
        <v>8.0185168497122136E-2</v>
      </c>
      <c r="AK51" s="90">
        <v>0.20799999999999999</v>
      </c>
      <c r="AL51" s="84" t="s">
        <v>16</v>
      </c>
    </row>
    <row r="52" spans="1:38" x14ac:dyDescent="0.2">
      <c r="A52" s="31"/>
      <c r="B52" s="32"/>
      <c r="C52" s="22"/>
      <c r="D52" s="22"/>
      <c r="E52" s="23"/>
      <c r="F52" s="23"/>
      <c r="G52" s="24">
        <v>1.31211E-2</v>
      </c>
      <c r="H52" s="24">
        <v>3.58109E-2</v>
      </c>
      <c r="I52" s="24"/>
      <c r="J52" s="24">
        <v>7.0037199999999994E-2</v>
      </c>
      <c r="K52" s="24"/>
      <c r="L52" s="24"/>
      <c r="M52" s="24">
        <v>6.78531E-2</v>
      </c>
      <c r="N52" s="24">
        <v>1.8051600000000001E-2</v>
      </c>
      <c r="O52" s="24"/>
      <c r="P52" s="24">
        <v>0.10492659999999999</v>
      </c>
      <c r="Q52" s="24"/>
      <c r="R52" s="24">
        <v>3.5991200000000001E-2</v>
      </c>
      <c r="S52" s="24"/>
      <c r="T52" s="24"/>
      <c r="U52" s="24"/>
      <c r="V52" s="24"/>
      <c r="W52" s="24">
        <v>5.4448299999999998E-2</v>
      </c>
      <c r="X52" s="24"/>
      <c r="Y52" s="24">
        <v>2.9420700000000001E-2</v>
      </c>
      <c r="Z52" s="24">
        <v>5.2294300000000002E-2</v>
      </c>
      <c r="AA52" s="24">
        <v>0.1079823</v>
      </c>
      <c r="AB52" s="24">
        <v>3.8542399999999997E-2</v>
      </c>
      <c r="AC52" s="35"/>
      <c r="AD52" s="24">
        <v>9.75795E-2</v>
      </c>
      <c r="AE52" s="24">
        <v>2.0181899999999999E-2</v>
      </c>
      <c r="AF52" s="24"/>
      <c r="AL52" s="84"/>
    </row>
    <row r="53" spans="1:38" x14ac:dyDescent="0.2">
      <c r="A53" s="31"/>
      <c r="B53" s="32"/>
      <c r="C53" s="22"/>
      <c r="D53" s="22"/>
      <c r="E53" s="23"/>
      <c r="F53" s="23"/>
      <c r="G53" s="24">
        <v>0.23232649999999999</v>
      </c>
      <c r="H53" s="24">
        <v>0.395868</v>
      </c>
      <c r="I53" s="24"/>
      <c r="J53" s="24">
        <v>0.55523279999999997</v>
      </c>
      <c r="K53" s="24"/>
      <c r="L53" s="24"/>
      <c r="M53" s="24">
        <v>0.66161769999999998</v>
      </c>
      <c r="N53" s="24">
        <v>0.1555753</v>
      </c>
      <c r="O53" s="24"/>
      <c r="P53" s="24">
        <v>0.47785549999999999</v>
      </c>
      <c r="Q53" s="24"/>
      <c r="R53" s="24">
        <v>0.25624980000000003</v>
      </c>
      <c r="S53" s="24"/>
      <c r="T53" s="24"/>
      <c r="U53" s="24"/>
      <c r="V53" s="24"/>
      <c r="W53" s="24">
        <v>0.33148470000000002</v>
      </c>
      <c r="X53" s="24"/>
      <c r="Y53" s="24">
        <v>0.18577740000000001</v>
      </c>
      <c r="Z53" s="24">
        <v>0.2396441</v>
      </c>
      <c r="AA53" s="24">
        <v>0.490201</v>
      </c>
      <c r="AB53" s="24">
        <v>0.15304909999999999</v>
      </c>
      <c r="AC53" s="35"/>
      <c r="AD53" s="24">
        <v>0.35381289999999999</v>
      </c>
      <c r="AE53" s="24">
        <v>0.17771100000000001</v>
      </c>
      <c r="AF53" s="24"/>
      <c r="AL53" s="84"/>
    </row>
    <row r="54" spans="1:38" s="100" customFormat="1" x14ac:dyDescent="0.2">
      <c r="A54" s="112" t="s">
        <v>37</v>
      </c>
      <c r="B54" s="113" t="s">
        <v>54</v>
      </c>
      <c r="C54" s="114" t="s">
        <v>45</v>
      </c>
      <c r="D54" s="114" t="s">
        <v>47</v>
      </c>
      <c r="E54" s="115">
        <v>9.6167600000000006E-2</v>
      </c>
      <c r="F54" s="115">
        <v>7.0289099999999993E-2</v>
      </c>
      <c r="G54" s="116"/>
      <c r="H54" s="116">
        <v>0.1192367</v>
      </c>
      <c r="I54" s="116">
        <v>0.1055141</v>
      </c>
      <c r="J54" s="116">
        <v>6.1770699999999998E-2</v>
      </c>
      <c r="K54" s="116">
        <v>8.5538199999999995E-2</v>
      </c>
      <c r="L54" s="116"/>
      <c r="M54" s="116">
        <v>7.5084999999999999E-2</v>
      </c>
      <c r="N54" s="116">
        <v>9.8001099999999994E-2</v>
      </c>
      <c r="O54" s="116">
        <v>5.1601800000000003E-2</v>
      </c>
      <c r="P54" s="116">
        <v>5.2097299999999999E-2</v>
      </c>
      <c r="Q54" s="116"/>
      <c r="R54" s="116">
        <v>8.4053699999999995E-2</v>
      </c>
      <c r="S54" s="116">
        <v>7.5159000000000004E-2</v>
      </c>
      <c r="T54" s="116">
        <v>8.7484900000000004E-2</v>
      </c>
      <c r="U54" s="116"/>
      <c r="V54" s="116">
        <v>8.2220799999999997E-2</v>
      </c>
      <c r="W54" s="116"/>
      <c r="X54" s="116">
        <v>0.1174722</v>
      </c>
      <c r="Y54" s="116">
        <v>8.5421700000000003E-2</v>
      </c>
      <c r="Z54" s="116">
        <v>7.7758099999999997E-2</v>
      </c>
      <c r="AA54" s="116">
        <v>8.3184800000000003E-2</v>
      </c>
      <c r="AB54" s="116">
        <v>6.3653699999999994E-2</v>
      </c>
      <c r="AC54" s="118">
        <v>8.4327799999999994E-2</v>
      </c>
      <c r="AD54" s="116">
        <v>6.1467300000000002E-2</v>
      </c>
      <c r="AE54" s="116">
        <v>6.5963599999999997E-2</v>
      </c>
      <c r="AF54" s="116"/>
      <c r="AH54" s="117">
        <f>AVERAGE(G54:AE54)</f>
        <v>8.0850624999999995E-2</v>
      </c>
      <c r="AI54" s="117">
        <f>STDEV(G54:AE54)</f>
        <v>1.8985003706329433E-2</v>
      </c>
      <c r="AK54" s="118">
        <v>0.39</v>
      </c>
      <c r="AL54" s="119" t="s">
        <v>17</v>
      </c>
    </row>
    <row r="55" spans="1:38" s="100" customFormat="1" x14ac:dyDescent="0.2">
      <c r="A55" s="112"/>
      <c r="B55" s="136"/>
      <c r="C55" s="114"/>
      <c r="D55" s="114"/>
      <c r="E55" s="115">
        <v>2.9572899999999999E-2</v>
      </c>
      <c r="F55" s="115">
        <v>2.56422E-2</v>
      </c>
      <c r="G55" s="116"/>
      <c r="H55" s="116">
        <v>6.4337099999999994E-2</v>
      </c>
      <c r="I55" s="116">
        <v>5.9809800000000003E-2</v>
      </c>
      <c r="J55" s="116">
        <v>2.5156499999999998E-2</v>
      </c>
      <c r="K55" s="116">
        <v>4.9441600000000002E-2</v>
      </c>
      <c r="L55" s="116"/>
      <c r="M55" s="116">
        <v>4.5558000000000001E-2</v>
      </c>
      <c r="N55" s="116">
        <v>5.6630399999999997E-2</v>
      </c>
      <c r="O55" s="116">
        <v>3.0369299999999998E-2</v>
      </c>
      <c r="P55" s="116">
        <v>3.01423E-2</v>
      </c>
      <c r="Q55" s="116"/>
      <c r="R55" s="116">
        <v>5.1001100000000001E-2</v>
      </c>
      <c r="S55" s="116">
        <v>4.6703500000000002E-2</v>
      </c>
      <c r="T55" s="116">
        <v>5.5483600000000001E-2</v>
      </c>
      <c r="U55" s="116"/>
      <c r="V55" s="116">
        <v>5.1636599999999998E-2</v>
      </c>
      <c r="W55" s="116"/>
      <c r="X55" s="116">
        <v>7.6559000000000002E-2</v>
      </c>
      <c r="Y55" s="116">
        <v>5.7612299999999998E-2</v>
      </c>
      <c r="Z55" s="116">
        <v>5.0911499999999998E-2</v>
      </c>
      <c r="AA55" s="116">
        <v>4.6262499999999998E-2</v>
      </c>
      <c r="AB55" s="116">
        <v>4.3012099999999998E-2</v>
      </c>
      <c r="AC55" s="118">
        <v>5.3604699999999998E-2</v>
      </c>
      <c r="AD55" s="116">
        <v>4.3011399999999998E-2</v>
      </c>
      <c r="AE55" s="116">
        <v>3.9252000000000002E-2</v>
      </c>
      <c r="AF55" s="116"/>
      <c r="AK55" s="118"/>
      <c r="AL55" s="119"/>
    </row>
    <row r="56" spans="1:38" s="100" customFormat="1" x14ac:dyDescent="0.2">
      <c r="A56" s="112"/>
      <c r="B56" s="136"/>
      <c r="C56" s="114"/>
      <c r="D56" s="114"/>
      <c r="E56" s="115">
        <v>0.27086789999999999</v>
      </c>
      <c r="F56" s="115">
        <v>0.17843700000000001</v>
      </c>
      <c r="G56" s="116"/>
      <c r="H56" s="116">
        <v>0.2104461</v>
      </c>
      <c r="I56" s="116">
        <v>0.17947669999999999</v>
      </c>
      <c r="J56" s="116">
        <v>0.14381350000000001</v>
      </c>
      <c r="K56" s="116">
        <v>0.14399619999999999</v>
      </c>
      <c r="L56" s="116"/>
      <c r="M56" s="116">
        <v>0.1213167</v>
      </c>
      <c r="N56" s="116">
        <v>0.16433</v>
      </c>
      <c r="O56" s="116">
        <v>8.63569E-2</v>
      </c>
      <c r="P56" s="116">
        <v>8.8583499999999996E-2</v>
      </c>
      <c r="Q56" s="116"/>
      <c r="R56" s="116">
        <v>0.13546910000000001</v>
      </c>
      <c r="S56" s="116">
        <v>0.11879140000000001</v>
      </c>
      <c r="T56" s="116">
        <v>0.13529949999999999</v>
      </c>
      <c r="U56" s="116"/>
      <c r="V56" s="116">
        <v>0.12846589999999999</v>
      </c>
      <c r="W56" s="116"/>
      <c r="X56" s="116">
        <v>0.1760803</v>
      </c>
      <c r="Y56" s="116">
        <v>0.124876</v>
      </c>
      <c r="Z56" s="116">
        <v>0.1170161</v>
      </c>
      <c r="AA56" s="116">
        <v>0.1450921</v>
      </c>
      <c r="AB56" s="116">
        <v>9.3236100000000002E-2</v>
      </c>
      <c r="AC56" s="118">
        <v>0.1302364</v>
      </c>
      <c r="AD56" s="116">
        <v>8.7121500000000004E-2</v>
      </c>
      <c r="AE56" s="116">
        <v>0.10879460000000001</v>
      </c>
      <c r="AF56" s="116"/>
      <c r="AK56" s="118"/>
      <c r="AL56" s="119"/>
    </row>
    <row r="57" spans="1:38" x14ac:dyDescent="0.2">
      <c r="A57" s="31" t="s">
        <v>38</v>
      </c>
      <c r="B57" s="21" t="s">
        <v>54</v>
      </c>
      <c r="C57" s="22" t="s">
        <v>45</v>
      </c>
      <c r="D57" s="22" t="s">
        <v>47</v>
      </c>
      <c r="E57" s="23"/>
      <c r="F57" s="23">
        <v>0.1236297</v>
      </c>
      <c r="G57" s="24">
        <v>6.0432600000000003E-2</v>
      </c>
      <c r="H57" s="24">
        <v>7.5999300000000006E-2</v>
      </c>
      <c r="I57" s="24">
        <v>8.0878099999999994E-2</v>
      </c>
      <c r="J57" s="24"/>
      <c r="K57" s="24">
        <v>8.33787E-2</v>
      </c>
      <c r="L57" s="24">
        <v>5.4894600000000002E-2</v>
      </c>
      <c r="M57" s="24">
        <v>0.127443</v>
      </c>
      <c r="N57" s="24">
        <v>7.7999799999999994E-2</v>
      </c>
      <c r="O57" s="24">
        <v>9.5847600000000005E-2</v>
      </c>
      <c r="P57" s="24"/>
      <c r="Q57" s="24">
        <v>0.1005547</v>
      </c>
      <c r="R57" s="24">
        <v>0.10218480000000001</v>
      </c>
      <c r="S57" s="24">
        <v>7.45199E-2</v>
      </c>
      <c r="T57" s="24">
        <v>9.4958299999999995E-2</v>
      </c>
      <c r="U57" s="24">
        <v>7.8336900000000001E-2</v>
      </c>
      <c r="V57" s="24">
        <v>0.1119824</v>
      </c>
      <c r="W57" s="24">
        <v>6.2586900000000001E-2</v>
      </c>
      <c r="X57" s="24">
        <v>0.1182106</v>
      </c>
      <c r="Y57" s="24">
        <v>0.1147676</v>
      </c>
      <c r="Z57" s="24">
        <v>0.109579</v>
      </c>
      <c r="AA57" s="24">
        <v>0.12568480000000001</v>
      </c>
      <c r="AB57" s="24">
        <v>0.1096478</v>
      </c>
      <c r="AC57" s="35">
        <v>9.6240699999999998E-2</v>
      </c>
      <c r="AD57" s="24">
        <v>6.2732700000000002E-2</v>
      </c>
      <c r="AE57" s="24">
        <v>9.6607999999999999E-2</v>
      </c>
      <c r="AF57" s="24"/>
      <c r="AH57" s="25">
        <f>AVERAGE(G57:AE57)</f>
        <v>9.1976904347826086E-2</v>
      </c>
      <c r="AI57" s="25">
        <f>STDEV(G57:AE57)</f>
        <v>2.1418948197894108E-2</v>
      </c>
      <c r="AK57" s="90">
        <v>0.439</v>
      </c>
      <c r="AL57" s="84" t="s">
        <v>18</v>
      </c>
    </row>
    <row r="58" spans="1:38" x14ac:dyDescent="0.2">
      <c r="A58" s="31"/>
      <c r="B58" s="32"/>
      <c r="C58" s="22"/>
      <c r="D58" s="22"/>
      <c r="E58" s="23"/>
      <c r="F58" s="23">
        <v>6.9670700000000002E-2</v>
      </c>
      <c r="G58" s="24">
        <v>3.3137800000000002E-2</v>
      </c>
      <c r="H58" s="24">
        <v>4.1672300000000002E-2</v>
      </c>
      <c r="I58" s="24">
        <v>4.9835499999999998E-2</v>
      </c>
      <c r="J58" s="24"/>
      <c r="K58" s="24">
        <v>5.3308000000000001E-2</v>
      </c>
      <c r="L58" s="24">
        <v>2.83424E-2</v>
      </c>
      <c r="M58" s="24">
        <v>8.9354600000000006E-2</v>
      </c>
      <c r="N58" s="24">
        <v>4.9836100000000001E-2</v>
      </c>
      <c r="O58" s="24">
        <v>6.6780599999999996E-2</v>
      </c>
      <c r="P58" s="24"/>
      <c r="Q58" s="24">
        <v>6.7916099999999993E-2</v>
      </c>
      <c r="R58" s="24">
        <v>7.3593000000000006E-2</v>
      </c>
      <c r="S58" s="24">
        <v>4.9079400000000002E-2</v>
      </c>
      <c r="T58" s="24">
        <v>6.8121000000000001E-2</v>
      </c>
      <c r="U58" s="24">
        <v>5.6390299999999997E-2</v>
      </c>
      <c r="V58" s="24">
        <v>8.3218200000000006E-2</v>
      </c>
      <c r="W58" s="24">
        <v>4.2327799999999999E-2</v>
      </c>
      <c r="X58" s="24">
        <v>8.5035100000000002E-2</v>
      </c>
      <c r="Y58" s="24">
        <v>8.8111700000000001E-2</v>
      </c>
      <c r="Z58" s="24">
        <v>7.8555200000000006E-2</v>
      </c>
      <c r="AA58" s="24">
        <v>8.8812000000000002E-2</v>
      </c>
      <c r="AB58" s="24">
        <v>8.27209E-2</v>
      </c>
      <c r="AC58" s="35">
        <v>6.9675799999999996E-2</v>
      </c>
      <c r="AD58" s="24">
        <v>4.6280700000000001E-2</v>
      </c>
      <c r="AE58" s="24">
        <v>6.8770800000000007E-2</v>
      </c>
      <c r="AF58" s="24"/>
      <c r="AL58" s="84"/>
    </row>
    <row r="59" spans="1:38" x14ac:dyDescent="0.2">
      <c r="A59" s="31"/>
      <c r="B59" s="32"/>
      <c r="C59" s="22"/>
      <c r="D59" s="22"/>
      <c r="E59" s="23"/>
      <c r="F59" s="23">
        <v>0.2099483</v>
      </c>
      <c r="G59" s="24">
        <v>0.1077053</v>
      </c>
      <c r="H59" s="24">
        <v>0.13463040000000001</v>
      </c>
      <c r="I59" s="24">
        <v>0.12863949999999999</v>
      </c>
      <c r="J59" s="24"/>
      <c r="K59" s="24">
        <v>0.1281166</v>
      </c>
      <c r="L59" s="24">
        <v>0.103668</v>
      </c>
      <c r="M59" s="24">
        <v>0.17858309999999999</v>
      </c>
      <c r="N59" s="24">
        <v>0.1200682</v>
      </c>
      <c r="O59" s="24">
        <v>0.13572609999999999</v>
      </c>
      <c r="P59" s="24"/>
      <c r="Q59" s="24">
        <v>0.14641460000000001</v>
      </c>
      <c r="R59" s="24">
        <v>0.14020379999999999</v>
      </c>
      <c r="S59" s="24">
        <v>0.1115999</v>
      </c>
      <c r="T59" s="24">
        <v>0.13088369999999999</v>
      </c>
      <c r="U59" s="24">
        <v>0.10784870000000001</v>
      </c>
      <c r="V59" s="24">
        <v>0.14907219999999999</v>
      </c>
      <c r="W59" s="24">
        <v>9.1614699999999993E-2</v>
      </c>
      <c r="X59" s="24">
        <v>0.16203680000000001</v>
      </c>
      <c r="Y59" s="24">
        <v>0.14817710000000001</v>
      </c>
      <c r="Z59" s="24">
        <v>0.15084910000000001</v>
      </c>
      <c r="AA59" s="24">
        <v>0.17492759999999999</v>
      </c>
      <c r="AB59" s="24">
        <v>0.14396410000000001</v>
      </c>
      <c r="AC59" s="35">
        <v>0.13150210000000001</v>
      </c>
      <c r="AD59" s="24">
        <v>8.4514900000000004E-2</v>
      </c>
      <c r="AE59" s="24">
        <v>0.13409080000000001</v>
      </c>
      <c r="AF59" s="24"/>
      <c r="AL59" s="84"/>
    </row>
    <row r="60" spans="1:38" s="120" customFormat="1" x14ac:dyDescent="0.2">
      <c r="A60" s="137" t="s">
        <v>39</v>
      </c>
      <c r="B60" s="138" t="s">
        <v>54</v>
      </c>
      <c r="C60" s="139" t="s">
        <v>45</v>
      </c>
      <c r="D60" s="139" t="s">
        <v>47</v>
      </c>
      <c r="E60" s="115"/>
      <c r="F60" s="115"/>
      <c r="G60" s="116"/>
      <c r="H60" s="116">
        <v>0.29306749999999998</v>
      </c>
      <c r="I60" s="116"/>
      <c r="J60" s="116"/>
      <c r="K60" s="116">
        <v>0.27837529999999999</v>
      </c>
      <c r="L60" s="116">
        <v>0.26877709999999999</v>
      </c>
      <c r="M60" s="116">
        <v>0.41101409999999999</v>
      </c>
      <c r="N60" s="116">
        <v>0.2725361</v>
      </c>
      <c r="O60" s="116"/>
      <c r="P60" s="116"/>
      <c r="Q60" s="116">
        <v>0.18062510000000001</v>
      </c>
      <c r="R60" s="116">
        <v>0.14572170000000001</v>
      </c>
      <c r="S60" s="116">
        <v>0.204732</v>
      </c>
      <c r="T60" s="116">
        <v>0.46028770000000002</v>
      </c>
      <c r="U60" s="116">
        <v>0.36971670000000001</v>
      </c>
      <c r="V60" s="116">
        <v>0.19046750000000001</v>
      </c>
      <c r="W60" s="116">
        <v>0.55658850000000004</v>
      </c>
      <c r="X60" s="116">
        <v>0.54242179999999995</v>
      </c>
      <c r="Y60" s="116">
        <v>0.36464150000000001</v>
      </c>
      <c r="Z60" s="116">
        <v>0.10340539999999999</v>
      </c>
      <c r="AA60" s="116">
        <v>0.16034380000000001</v>
      </c>
      <c r="AB60" s="116"/>
      <c r="AC60" s="118"/>
      <c r="AD60" s="116">
        <v>0.19107360000000001</v>
      </c>
      <c r="AE60" s="116">
        <v>0.28506359999999997</v>
      </c>
      <c r="AF60" s="116"/>
      <c r="AH60" s="117">
        <f>AVERAGE(G60:AE60)</f>
        <v>0.29326994444444443</v>
      </c>
      <c r="AI60" s="117">
        <f>STDEV(G60:AE60)</f>
        <v>0.1333852474035277</v>
      </c>
      <c r="AK60" s="140">
        <v>0.222</v>
      </c>
      <c r="AL60" s="141" t="s">
        <v>19</v>
      </c>
    </row>
    <row r="61" spans="1:38" s="130" customFormat="1" x14ac:dyDescent="0.2">
      <c r="A61" s="112"/>
      <c r="B61" s="136"/>
      <c r="C61" s="114"/>
      <c r="D61" s="114"/>
      <c r="E61" s="115"/>
      <c r="F61" s="115"/>
      <c r="G61" s="116"/>
      <c r="H61" s="116">
        <v>2.6878099999999999E-2</v>
      </c>
      <c r="I61" s="116"/>
      <c r="J61" s="116"/>
      <c r="K61" s="116">
        <v>5.2338299999999997E-2</v>
      </c>
      <c r="L61" s="116">
        <v>2.6042099999999999E-2</v>
      </c>
      <c r="M61" s="116">
        <v>6.9147399999999998E-2</v>
      </c>
      <c r="N61" s="116">
        <v>5.3124699999999997E-2</v>
      </c>
      <c r="O61" s="116"/>
      <c r="P61" s="116"/>
      <c r="Q61" s="116">
        <v>2.0097E-2</v>
      </c>
      <c r="R61" s="116">
        <v>1.6752300000000001E-2</v>
      </c>
      <c r="S61" s="116">
        <v>2.23755E-2</v>
      </c>
      <c r="T61" s="116">
        <v>6.6615900000000006E-2</v>
      </c>
      <c r="U61" s="116">
        <v>8.6615700000000004E-2</v>
      </c>
      <c r="V61" s="116">
        <v>3.94749E-2</v>
      </c>
      <c r="W61" s="116">
        <v>0.13965839999999999</v>
      </c>
      <c r="X61" s="116">
        <v>0.11672109999999999</v>
      </c>
      <c r="Y61" s="116">
        <v>0.1200272</v>
      </c>
      <c r="Z61" s="116">
        <v>1.2792100000000001E-2</v>
      </c>
      <c r="AA61" s="116">
        <v>3.4439900000000002E-2</v>
      </c>
      <c r="AB61" s="116"/>
      <c r="AC61" s="118"/>
      <c r="AD61" s="116">
        <v>5.8943000000000002E-2</v>
      </c>
      <c r="AE61" s="116">
        <v>8.1037399999999996E-2</v>
      </c>
      <c r="AF61" s="116"/>
      <c r="AK61" s="131"/>
      <c r="AL61" s="119"/>
    </row>
    <row r="62" spans="1:38" s="130" customFormat="1" x14ac:dyDescent="0.2">
      <c r="A62" s="112"/>
      <c r="B62" s="136"/>
      <c r="C62" s="114"/>
      <c r="D62" s="114"/>
      <c r="E62" s="115"/>
      <c r="F62" s="115"/>
      <c r="G62" s="116"/>
      <c r="H62" s="116">
        <v>0.86153930000000001</v>
      </c>
      <c r="I62" s="116"/>
      <c r="J62" s="116"/>
      <c r="K62" s="116">
        <v>0.72932490000000005</v>
      </c>
      <c r="L62" s="116">
        <v>0.8347928</v>
      </c>
      <c r="M62" s="116">
        <v>0.86764680000000005</v>
      </c>
      <c r="N62" s="116">
        <v>0.71441790000000005</v>
      </c>
      <c r="O62" s="116"/>
      <c r="P62" s="116"/>
      <c r="Q62" s="116">
        <v>0.70321330000000004</v>
      </c>
      <c r="R62" s="116">
        <v>0.63069759999999997</v>
      </c>
      <c r="S62" s="116">
        <v>0.74330189999999996</v>
      </c>
      <c r="T62" s="116">
        <v>0.91064239999999996</v>
      </c>
      <c r="U62" s="116">
        <v>0.78394589999999997</v>
      </c>
      <c r="V62" s="116">
        <v>0.57392019999999999</v>
      </c>
      <c r="W62" s="116">
        <v>0.90659789999999996</v>
      </c>
      <c r="X62" s="116">
        <v>0.91404419999999997</v>
      </c>
      <c r="Y62" s="116">
        <v>0.70715850000000002</v>
      </c>
      <c r="Z62" s="116">
        <v>0.50654030000000005</v>
      </c>
      <c r="AA62" s="116">
        <v>0.50553669999999995</v>
      </c>
      <c r="AB62" s="116"/>
      <c r="AC62" s="118"/>
      <c r="AD62" s="116">
        <v>0.47111579999999997</v>
      </c>
      <c r="AE62" s="116">
        <v>0.64322100000000004</v>
      </c>
      <c r="AF62" s="116"/>
      <c r="AK62" s="131"/>
      <c r="AL62" s="119"/>
    </row>
    <row r="63" spans="1:38" x14ac:dyDescent="0.2">
      <c r="A63" s="31" t="s">
        <v>40</v>
      </c>
      <c r="B63" s="21" t="s">
        <v>54</v>
      </c>
      <c r="C63" s="22" t="s">
        <v>44</v>
      </c>
      <c r="D63" s="22" t="s">
        <v>46</v>
      </c>
      <c r="E63" s="23">
        <v>8.11751E-2</v>
      </c>
      <c r="F63" s="23" t="s">
        <v>84</v>
      </c>
      <c r="G63" s="24"/>
      <c r="H63" s="24">
        <v>8.3496399999999998E-2</v>
      </c>
      <c r="I63" s="24">
        <v>6.9148600000000005E-2</v>
      </c>
      <c r="J63" s="24"/>
      <c r="K63" s="24">
        <v>8.85523E-2</v>
      </c>
      <c r="L63" s="24">
        <v>9.8711300000000002E-2</v>
      </c>
      <c r="M63" s="24">
        <v>0.1183685</v>
      </c>
      <c r="N63" s="24">
        <v>0.1157309</v>
      </c>
      <c r="O63" s="24">
        <v>0.1008037</v>
      </c>
      <c r="P63" s="24">
        <v>9.1959700000000005E-2</v>
      </c>
      <c r="Q63" s="24"/>
      <c r="R63" s="24">
        <v>7.2788900000000004E-2</v>
      </c>
      <c r="S63" s="24">
        <v>0.1116727</v>
      </c>
      <c r="T63" s="24">
        <v>9.1525200000000001E-2</v>
      </c>
      <c r="U63" s="24">
        <v>0.13344449999999999</v>
      </c>
      <c r="V63" s="24">
        <v>6.9918599999999997E-2</v>
      </c>
      <c r="W63" s="24">
        <v>5.5599999999999997E-2</v>
      </c>
      <c r="X63" s="24">
        <v>0.12541450000000001</v>
      </c>
      <c r="Y63" s="24">
        <v>8.9342199999999997E-2</v>
      </c>
      <c r="Z63" s="24">
        <v>5.7941699999999999E-2</v>
      </c>
      <c r="AA63" s="24">
        <v>0.1350412</v>
      </c>
      <c r="AB63" s="24">
        <v>8.7392800000000007E-2</v>
      </c>
      <c r="AC63" s="35">
        <v>7.1349499999999996E-2</v>
      </c>
      <c r="AD63" s="24">
        <v>8.1448300000000001E-2</v>
      </c>
      <c r="AE63" s="24">
        <v>9.5739000000000005E-2</v>
      </c>
      <c r="AF63" s="24"/>
      <c r="AH63" s="25">
        <f>AVERAGE(G63:AE63)</f>
        <v>9.2972295454545453E-2</v>
      </c>
      <c r="AI63" s="25">
        <f>STDEV(G63:AE63)</f>
        <v>2.2847510263410416E-2</v>
      </c>
      <c r="AK63" s="90">
        <v>0.35099999999999998</v>
      </c>
      <c r="AL63" s="84" t="s">
        <v>20</v>
      </c>
    </row>
    <row r="64" spans="1:38" x14ac:dyDescent="0.2">
      <c r="A64" s="31"/>
      <c r="B64" s="32"/>
      <c r="C64" s="22"/>
      <c r="D64" s="22"/>
      <c r="E64" s="23">
        <v>3.5493200000000003E-2</v>
      </c>
      <c r="F64" s="23" t="s">
        <v>84</v>
      </c>
      <c r="G64" s="24"/>
      <c r="H64" s="24">
        <v>4.2496899999999997E-2</v>
      </c>
      <c r="I64" s="24">
        <v>3.3907199999999998E-2</v>
      </c>
      <c r="J64" s="24"/>
      <c r="K64" s="24">
        <v>4.6710099999999997E-2</v>
      </c>
      <c r="L64" s="24">
        <v>5.48779E-2</v>
      </c>
      <c r="M64" s="24">
        <v>7.3669899999999996E-2</v>
      </c>
      <c r="N64" s="24">
        <v>7.3685200000000006E-2</v>
      </c>
      <c r="O64" s="24">
        <v>6.5849099999999994E-2</v>
      </c>
      <c r="P64" s="24">
        <v>5.7967400000000002E-2</v>
      </c>
      <c r="Q64" s="24"/>
      <c r="R64" s="24">
        <v>3.1999199999999998E-2</v>
      </c>
      <c r="S64" s="24">
        <v>6.3229999999999995E-2</v>
      </c>
      <c r="T64" s="24">
        <v>5.5541300000000002E-2</v>
      </c>
      <c r="U64" s="24">
        <v>8.1948099999999996E-2</v>
      </c>
      <c r="V64" s="24">
        <v>3.7887799999999999E-2</v>
      </c>
      <c r="W64" s="24">
        <v>3.01447E-2</v>
      </c>
      <c r="X64" s="24">
        <v>8.0441600000000002E-2</v>
      </c>
      <c r="Y64" s="24">
        <v>5.1776799999999998E-2</v>
      </c>
      <c r="Z64" s="24">
        <v>3.0583200000000001E-2</v>
      </c>
      <c r="AA64" s="24">
        <v>8.3964399999999995E-2</v>
      </c>
      <c r="AB64" s="24">
        <v>5.4337499999999997E-2</v>
      </c>
      <c r="AC64" s="35">
        <v>4.0466599999999998E-2</v>
      </c>
      <c r="AD64" s="24">
        <v>4.9335299999999999E-2</v>
      </c>
      <c r="AE64" s="24">
        <v>4.6528899999999998E-2</v>
      </c>
      <c r="AF64" s="24"/>
      <c r="AL64" s="84"/>
    </row>
    <row r="65" spans="1:38" x14ac:dyDescent="0.2">
      <c r="A65" s="31"/>
      <c r="B65" s="32"/>
      <c r="C65" s="22"/>
      <c r="D65" s="22"/>
      <c r="E65" s="23">
        <v>0.17498549999999999</v>
      </c>
      <c r="F65" s="23" t="s">
        <v>84</v>
      </c>
      <c r="G65" s="24"/>
      <c r="H65" s="24">
        <v>0.15754280000000001</v>
      </c>
      <c r="I65" s="24">
        <v>0.13586690000000001</v>
      </c>
      <c r="J65" s="24"/>
      <c r="K65" s="24">
        <v>0.16152530000000001</v>
      </c>
      <c r="L65" s="24">
        <v>0.1712138</v>
      </c>
      <c r="M65" s="24">
        <v>0.18477789999999999</v>
      </c>
      <c r="N65" s="24">
        <v>0.17717930000000001</v>
      </c>
      <c r="O65" s="24">
        <v>0.15130779999999999</v>
      </c>
      <c r="P65" s="24">
        <v>0.14286219999999999</v>
      </c>
      <c r="Q65" s="24"/>
      <c r="R65" s="24">
        <v>0.1571332</v>
      </c>
      <c r="S65" s="24">
        <v>0.18971289999999999</v>
      </c>
      <c r="T65" s="24">
        <v>0.14718899999999999</v>
      </c>
      <c r="U65" s="24">
        <v>0.20990259999999999</v>
      </c>
      <c r="V65" s="24">
        <v>0.12549660000000001</v>
      </c>
      <c r="W65" s="24">
        <v>0.10032729999999999</v>
      </c>
      <c r="X65" s="24">
        <v>0.19032660000000001</v>
      </c>
      <c r="Y65" s="24">
        <v>0.14985499999999999</v>
      </c>
      <c r="Z65" s="24">
        <v>0.1070709</v>
      </c>
      <c r="AA65" s="24">
        <v>0.21006369999999999</v>
      </c>
      <c r="AB65" s="24">
        <v>0.13763020000000001</v>
      </c>
      <c r="AC65" s="35">
        <v>0.12278509999999999</v>
      </c>
      <c r="AD65" s="24">
        <v>0.1315711</v>
      </c>
      <c r="AE65" s="24">
        <v>0.1867982</v>
      </c>
      <c r="AF65" s="24"/>
      <c r="AL65" s="84"/>
    </row>
    <row r="66" spans="1:38" x14ac:dyDescent="0.2">
      <c r="A66" s="31"/>
      <c r="B66" s="32"/>
      <c r="C66" s="22"/>
      <c r="D66" s="22"/>
      <c r="E66" s="48"/>
      <c r="F66" s="23"/>
      <c r="G66" s="49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L66" s="84"/>
    </row>
    <row r="67" spans="1:38" x14ac:dyDescent="0.2">
      <c r="E67" s="51"/>
      <c r="F67" s="52"/>
    </row>
    <row r="68" spans="1:38" ht="13.2" x14ac:dyDescent="0.25">
      <c r="A68" s="53"/>
      <c r="E68" s="13"/>
      <c r="F68" s="13">
        <v>1995</v>
      </c>
      <c r="G68" s="150">
        <v>1996</v>
      </c>
      <c r="H68" s="151">
        <v>1997</v>
      </c>
      <c r="I68" s="151">
        <v>1998</v>
      </c>
      <c r="J68" s="151">
        <v>1999</v>
      </c>
      <c r="K68" s="151">
        <v>2000</v>
      </c>
      <c r="L68" s="151">
        <v>2001</v>
      </c>
      <c r="M68" s="151">
        <v>2002</v>
      </c>
      <c r="N68" s="151">
        <v>2003</v>
      </c>
      <c r="O68" s="151">
        <v>2004</v>
      </c>
      <c r="P68" s="151">
        <v>2005</v>
      </c>
      <c r="Q68" s="151">
        <v>2006</v>
      </c>
      <c r="R68" s="152">
        <v>2007</v>
      </c>
      <c r="S68" s="152">
        <v>2008</v>
      </c>
      <c r="T68" s="152">
        <v>2009</v>
      </c>
      <c r="U68" s="152">
        <v>2010</v>
      </c>
      <c r="V68" s="152">
        <v>2011</v>
      </c>
      <c r="W68" s="152">
        <v>2012</v>
      </c>
      <c r="X68" s="152">
        <v>2013</v>
      </c>
      <c r="Y68" s="152">
        <v>2014</v>
      </c>
      <c r="Z68" s="152">
        <v>2015</v>
      </c>
      <c r="AA68" s="152">
        <v>2016</v>
      </c>
      <c r="AB68" s="152">
        <v>2017</v>
      </c>
      <c r="AC68" s="152">
        <v>2018</v>
      </c>
      <c r="AD68" s="152">
        <v>2019</v>
      </c>
      <c r="AE68" s="152">
        <v>2019</v>
      </c>
      <c r="AF68" s="18"/>
      <c r="AH68" s="55" t="s">
        <v>57</v>
      </c>
      <c r="AI68" s="55" t="s">
        <v>58</v>
      </c>
      <c r="AJ68" s="55" t="s">
        <v>56</v>
      </c>
      <c r="AK68" s="89"/>
    </row>
    <row r="69" spans="1:38" ht="13.2" x14ac:dyDescent="0.25">
      <c r="A69" s="53"/>
      <c r="E69" s="13"/>
      <c r="F69" s="13"/>
      <c r="G69" s="54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H69" s="55"/>
      <c r="AI69" s="55"/>
      <c r="AJ69" s="55"/>
      <c r="AK69" s="89"/>
    </row>
    <row r="70" spans="1:38" ht="13.2" x14ac:dyDescent="0.25">
      <c r="A70" s="72" t="s">
        <v>78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H70" s="55"/>
      <c r="AI70" s="55"/>
      <c r="AJ70" s="55"/>
      <c r="AK70" s="89"/>
    </row>
    <row r="71" spans="1:38" ht="13.2" x14ac:dyDescent="0.25">
      <c r="A71" s="73" t="s">
        <v>71</v>
      </c>
      <c r="G71" s="74">
        <f>AVERAGE(G3,G6,G9,G12,G15,G18,G21,G24,G27,G30,G33,G36,G39,G42,G45,G48,G51,G54,G57,G60,G63)</f>
        <v>8.7259327272727283E-2</v>
      </c>
      <c r="H71" s="74">
        <f t="shared" ref="H71:AE71" si="0">AVERAGE(H3,H6,H9,H12,H15,H18,H21,H24,H27,H30,H33,H36,H39,H42,H45,H48,H51,H54,H57,H60,H63)</f>
        <v>0.10415866666666669</v>
      </c>
      <c r="I71" s="74">
        <f t="shared" si="0"/>
        <v>8.7093290909090904E-2</v>
      </c>
      <c r="J71" s="74">
        <f t="shared" si="0"/>
        <v>8.5722820000000005E-2</v>
      </c>
      <c r="K71" s="74">
        <f t="shared" si="0"/>
        <v>0.10028257692307692</v>
      </c>
      <c r="L71" s="74">
        <f t="shared" si="0"/>
        <v>9.7415591666666676E-2</v>
      </c>
      <c r="M71" s="74">
        <f t="shared" si="0"/>
        <v>0.12824566666666667</v>
      </c>
      <c r="N71" s="74">
        <f t="shared" si="0"/>
        <v>0.10271308666666665</v>
      </c>
      <c r="O71" s="74">
        <f t="shared" si="0"/>
        <v>7.3341372727272744E-2</v>
      </c>
      <c r="P71" s="74">
        <f t="shared" si="0"/>
        <v>0.10722356153846155</v>
      </c>
      <c r="Q71" s="74">
        <f t="shared" si="0"/>
        <v>0.10054880714285715</v>
      </c>
      <c r="R71" s="74">
        <f t="shared" si="0"/>
        <v>9.2081911764705884E-2</v>
      </c>
      <c r="S71" s="74">
        <f t="shared" si="0"/>
        <v>0.10787265</v>
      </c>
      <c r="T71" s="74">
        <f t="shared" si="0"/>
        <v>0.10505880555555555</v>
      </c>
      <c r="U71" s="74">
        <f t="shared" si="0"/>
        <v>0.12340499411764705</v>
      </c>
      <c r="V71" s="74">
        <f t="shared" si="0"/>
        <v>8.8732641176470603E-2</v>
      </c>
      <c r="W71" s="74">
        <f t="shared" si="0"/>
        <v>0.12757171764705885</v>
      </c>
      <c r="X71" s="74">
        <f t="shared" si="0"/>
        <v>0.14046251176470587</v>
      </c>
      <c r="Y71" s="74">
        <f t="shared" si="0"/>
        <v>0.12209292631578945</v>
      </c>
      <c r="Z71" s="74">
        <f t="shared" si="0"/>
        <v>8.9444966666666681E-2</v>
      </c>
      <c r="AA71" s="74">
        <f t="shared" si="0"/>
        <v>0.11182081578947366</v>
      </c>
      <c r="AB71" s="74">
        <f t="shared" ref="AB71:AD71" si="1">AVERAGE(AB3,AB6,AB9,AB12,AB15,AB18,AB21,AB24,AB27,AB30,AB33,AB36,AB39,AB42,AB45,AB48,AB51,AB54,AB57,AB60,AB63)</f>
        <v>9.2953223529411766E-2</v>
      </c>
      <c r="AC71" s="74">
        <f t="shared" si="1"/>
        <v>0.10418546875</v>
      </c>
      <c r="AD71" s="74">
        <f t="shared" si="1"/>
        <v>0.10379716666666666</v>
      </c>
      <c r="AE71" s="74">
        <f t="shared" si="0"/>
        <v>0.10418279473684211</v>
      </c>
      <c r="AF71" s="18"/>
      <c r="AH71" s="55"/>
      <c r="AI71" s="55"/>
      <c r="AJ71" s="55"/>
      <c r="AK71" s="89"/>
    </row>
    <row r="72" spans="1:38" ht="13.2" x14ac:dyDescent="0.25">
      <c r="A72" s="73" t="s">
        <v>68</v>
      </c>
      <c r="G72" s="48">
        <f>STDEV(G3,G6,G9,G12,G15,G18,G21,G24,G27,G30,G33,G36,G39,G42,G45,G48,G51,G54,G57,G60,G63)</f>
        <v>2.5644646200760471E-2</v>
      </c>
      <c r="H72" s="48">
        <f t="shared" ref="H72:AE72" si="2">STDEV(H3,H6,H9,H12,H15,H18,H21,H24,H27,H30,H33,H36,H39,H42,H45,H48,H51,H54,H57,H60,H63)</f>
        <v>5.7884359768367519E-2</v>
      </c>
      <c r="I72" s="48">
        <f t="shared" si="2"/>
        <v>2.9729575109323558E-2</v>
      </c>
      <c r="J72" s="48">
        <f t="shared" si="2"/>
        <v>4.5548371163117815E-2</v>
      </c>
      <c r="K72" s="48">
        <f t="shared" si="2"/>
        <v>6.1399076082274427E-2</v>
      </c>
      <c r="L72" s="48">
        <f t="shared" si="2"/>
        <v>6.1554246507043893E-2</v>
      </c>
      <c r="M72" s="48">
        <f t="shared" si="2"/>
        <v>9.7447215715363897E-2</v>
      </c>
      <c r="N72" s="48">
        <f t="shared" si="2"/>
        <v>5.2305889517705213E-2</v>
      </c>
      <c r="O72" s="48">
        <f t="shared" si="2"/>
        <v>2.0622066015222134E-2</v>
      </c>
      <c r="P72" s="48">
        <f t="shared" si="2"/>
        <v>7.2691087246334607E-2</v>
      </c>
      <c r="Q72" s="48">
        <f t="shared" si="2"/>
        <v>3.7224703510881349E-2</v>
      </c>
      <c r="R72" s="48">
        <f t="shared" si="2"/>
        <v>2.6091938508064239E-2</v>
      </c>
      <c r="S72" s="48">
        <f t="shared" si="2"/>
        <v>4.5806261507105477E-2</v>
      </c>
      <c r="T72" s="48">
        <f t="shared" si="2"/>
        <v>8.9940573448475197E-2</v>
      </c>
      <c r="U72" s="48">
        <f t="shared" si="2"/>
        <v>7.4002713212130519E-2</v>
      </c>
      <c r="V72" s="48">
        <f t="shared" si="2"/>
        <v>3.4952130319661052E-2</v>
      </c>
      <c r="W72" s="48">
        <f t="shared" si="2"/>
        <v>0.12114405487907896</v>
      </c>
      <c r="X72" s="48">
        <f t="shared" si="2"/>
        <v>0.1110467098194825</v>
      </c>
      <c r="Y72" s="48">
        <f t="shared" si="2"/>
        <v>7.6637865951360615E-2</v>
      </c>
      <c r="Z72" s="48">
        <f t="shared" si="2"/>
        <v>3.3141599230396723E-2</v>
      </c>
      <c r="AA72" s="48">
        <f t="shared" si="2"/>
        <v>5.1953260158319942E-2</v>
      </c>
      <c r="AB72" s="48">
        <f t="shared" ref="AB72:AD72" si="3">STDEV(AB3,AB6,AB9,AB12,AB15,AB18,AB21,AB24,AB27,AB30,AB33,AB36,AB39,AB42,AB45,AB48,AB51,AB54,AB57,AB60,AB63)</f>
        <v>2.7724931861627975E-2</v>
      </c>
      <c r="AC72" s="48">
        <f t="shared" si="3"/>
        <v>2.3630939428518113E-2</v>
      </c>
      <c r="AD72" s="48">
        <f t="shared" si="3"/>
        <v>5.3977948420083369E-2</v>
      </c>
      <c r="AE72" s="48">
        <f t="shared" si="2"/>
        <v>6.0774830540999379E-2</v>
      </c>
      <c r="AF72" s="18"/>
      <c r="AH72" s="55"/>
      <c r="AI72" s="55"/>
      <c r="AJ72" s="55"/>
      <c r="AK72" s="89"/>
    </row>
    <row r="73" spans="1:38" ht="13.2" x14ac:dyDescent="0.25">
      <c r="A73" s="73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18"/>
      <c r="AH73" s="55"/>
      <c r="AI73" s="55"/>
      <c r="AJ73" s="55"/>
      <c r="AK73" s="89"/>
    </row>
    <row r="74" spans="1:38" ht="13.2" x14ac:dyDescent="0.25">
      <c r="A74" s="73" t="s">
        <v>72</v>
      </c>
      <c r="G74" s="74">
        <f>AVERAGE(G15,G24,G27,G30,G33,G36,G39,G48)</f>
        <v>7.8937525000000008E-2</v>
      </c>
      <c r="H74" s="74">
        <f t="shared" ref="H74:AE74" si="4">AVERAGE(H15,H24,H27,H30,H33,H36,H39,H48)</f>
        <v>8.0575449999999993E-2</v>
      </c>
      <c r="I74" s="74">
        <f t="shared" si="4"/>
        <v>7.1394550000000001E-2</v>
      </c>
      <c r="J74" s="74">
        <f t="shared" si="4"/>
        <v>7.5821566666666673E-2</v>
      </c>
      <c r="K74" s="74">
        <f t="shared" si="4"/>
        <v>6.2895459999999986E-2</v>
      </c>
      <c r="L74" s="74">
        <f t="shared" si="4"/>
        <v>6.1804275000000006E-2</v>
      </c>
      <c r="M74" s="74">
        <f t="shared" si="4"/>
        <v>7.01793E-2</v>
      </c>
      <c r="N74" s="74">
        <f t="shared" si="4"/>
        <v>8.3833466666666648E-2</v>
      </c>
      <c r="O74" s="74">
        <f t="shared" si="4"/>
        <v>8.0090124999999998E-2</v>
      </c>
      <c r="P74" s="74">
        <f t="shared" si="4"/>
        <v>7.7394879999999999E-2</v>
      </c>
      <c r="Q74" s="74">
        <f t="shared" si="4"/>
        <v>7.696568333333334E-2</v>
      </c>
      <c r="R74" s="74">
        <f t="shared" si="4"/>
        <v>9.2394433333333317E-2</v>
      </c>
      <c r="S74" s="74">
        <f t="shared" si="4"/>
        <v>9.1550850000000003E-2</v>
      </c>
      <c r="T74" s="74">
        <f t="shared" si="4"/>
        <v>8.3296212500000008E-2</v>
      </c>
      <c r="U74" s="74">
        <f t="shared" si="4"/>
        <v>9.8504585714285733E-2</v>
      </c>
      <c r="V74" s="74">
        <f t="shared" si="4"/>
        <v>7.7299100000000009E-2</v>
      </c>
      <c r="W74" s="74">
        <f t="shared" si="4"/>
        <v>9.6247750000000007E-2</v>
      </c>
      <c r="X74" s="74">
        <f t="shared" si="4"/>
        <v>8.961408333333333E-2</v>
      </c>
      <c r="Y74" s="74">
        <f t="shared" si="4"/>
        <v>8.6974933333333337E-2</v>
      </c>
      <c r="Z74" s="74">
        <f t="shared" si="4"/>
        <v>7.36985E-2</v>
      </c>
      <c r="AA74" s="74">
        <f t="shared" si="4"/>
        <v>8.5380300000000006E-2</v>
      </c>
      <c r="AB74" s="74">
        <f t="shared" ref="AB74:AD74" si="5">AVERAGE(AB15,AB24,AB27,AB30,AB33,AB36,AB39,AB48)</f>
        <v>8.4592385714285706E-2</v>
      </c>
      <c r="AC74" s="74">
        <f t="shared" si="5"/>
        <v>0.1025736</v>
      </c>
      <c r="AD74" s="74">
        <f t="shared" si="5"/>
        <v>6.9321433333333335E-2</v>
      </c>
      <c r="AE74" s="74">
        <f t="shared" si="4"/>
        <v>7.4061666666666651E-2</v>
      </c>
      <c r="AF74" s="18"/>
      <c r="AH74" s="55"/>
      <c r="AI74" s="55"/>
      <c r="AJ74" s="55"/>
      <c r="AK74" s="89"/>
    </row>
    <row r="75" spans="1:38" ht="13.2" x14ac:dyDescent="0.25">
      <c r="A75" s="73" t="s">
        <v>68</v>
      </c>
      <c r="G75" s="76">
        <f>STDEV(G15,G24,G27,G30,G33,G36,G39,G48)</f>
        <v>1.3044320925055161E-2</v>
      </c>
      <c r="H75" s="76">
        <f t="shared" ref="H75:AE75" si="6">STDEV(H15,H24,H27,H30,H33,H36,H39,H48)</f>
        <v>2.6906283208760016E-2</v>
      </c>
      <c r="I75" s="76">
        <f t="shared" si="6"/>
        <v>6.9620563841918635E-3</v>
      </c>
      <c r="J75" s="76">
        <f t="shared" si="6"/>
        <v>1.8810254177088266E-2</v>
      </c>
      <c r="K75" s="76">
        <f t="shared" si="6"/>
        <v>1.3350174654400627E-2</v>
      </c>
      <c r="L75" s="76">
        <f t="shared" si="6"/>
        <v>1.102902857323188E-2</v>
      </c>
      <c r="M75" s="76">
        <f t="shared" si="6"/>
        <v>2.0491973383416906E-2</v>
      </c>
      <c r="N75" s="76">
        <f t="shared" si="6"/>
        <v>1.9630041211435863E-2</v>
      </c>
      <c r="O75" s="76">
        <f t="shared" si="6"/>
        <v>2.1833727775527303E-2</v>
      </c>
      <c r="P75" s="76">
        <f t="shared" si="6"/>
        <v>1.4059856380383132E-2</v>
      </c>
      <c r="Q75" s="76">
        <f t="shared" si="6"/>
        <v>2.0284961993498152E-2</v>
      </c>
      <c r="R75" s="76">
        <f t="shared" si="6"/>
        <v>2.6632397002948713E-2</v>
      </c>
      <c r="S75" s="76">
        <f t="shared" si="6"/>
        <v>3.5130555884253629E-2</v>
      </c>
      <c r="T75" s="76">
        <f t="shared" si="6"/>
        <v>1.4425690986513987E-2</v>
      </c>
      <c r="U75" s="76">
        <f t="shared" si="6"/>
        <v>2.4912957961231587E-2</v>
      </c>
      <c r="V75" s="76">
        <f t="shared" si="6"/>
        <v>2.1264855473292044E-2</v>
      </c>
      <c r="W75" s="76">
        <f t="shared" si="6"/>
        <v>3.4790637374256334E-2</v>
      </c>
      <c r="X75" s="76">
        <f t="shared" si="6"/>
        <v>3.2997089029513899E-2</v>
      </c>
      <c r="Y75" s="76">
        <f t="shared" si="6"/>
        <v>3.6654910579929999E-2</v>
      </c>
      <c r="Z75" s="76">
        <f t="shared" si="6"/>
        <v>1.5423891979760962E-2</v>
      </c>
      <c r="AA75" s="76">
        <f t="shared" si="6"/>
        <v>1.9700436453439336E-2</v>
      </c>
      <c r="AB75" s="76">
        <f t="shared" ref="AB75:AD75" si="7">STDEV(AB15,AB24,AB27,AB30,AB33,AB36,AB39,AB48)</f>
        <v>2.5098678253474432E-2</v>
      </c>
      <c r="AC75" s="76">
        <f t="shared" si="7"/>
        <v>2.1117585038730142E-2</v>
      </c>
      <c r="AD75" s="76">
        <f t="shared" si="7"/>
        <v>1.3942154891646663E-2</v>
      </c>
      <c r="AE75" s="76">
        <f t="shared" si="6"/>
        <v>8.4400762294345854E-3</v>
      </c>
      <c r="AF75" s="18"/>
      <c r="AH75" s="55"/>
      <c r="AI75" s="55"/>
      <c r="AJ75" s="55"/>
      <c r="AK75" s="89"/>
    </row>
    <row r="76" spans="1:38" ht="13.2" x14ac:dyDescent="0.25">
      <c r="A76" s="73" t="s">
        <v>67</v>
      </c>
      <c r="G76" s="74">
        <f>AVERAGE(G12,G21,G42,G45,G63)</f>
        <v>9.680105E-2</v>
      </c>
      <c r="H76" s="74">
        <f t="shared" ref="H76:AE76" si="8">AVERAGE(H12,H21,H42,H45,H63)</f>
        <v>7.9747100000000001E-2</v>
      </c>
      <c r="I76" s="74">
        <f t="shared" si="8"/>
        <v>8.2620899999999997E-2</v>
      </c>
      <c r="J76" s="74">
        <f t="shared" si="8"/>
        <v>6.3344233333333333E-2</v>
      </c>
      <c r="K76" s="74">
        <f t="shared" si="8"/>
        <v>0.10219523333333332</v>
      </c>
      <c r="L76" s="74">
        <f t="shared" si="8"/>
        <v>8.6116949999999998E-2</v>
      </c>
      <c r="M76" s="74">
        <f t="shared" si="8"/>
        <v>0.106233325</v>
      </c>
      <c r="N76" s="74">
        <f t="shared" si="8"/>
        <v>0.10847535</v>
      </c>
      <c r="O76" s="74">
        <f t="shared" si="8"/>
        <v>8.3896250000000006E-2</v>
      </c>
      <c r="P76" s="74">
        <f t="shared" si="8"/>
        <v>0.14650016666666665</v>
      </c>
      <c r="Q76" s="74">
        <f t="shared" si="8"/>
        <v>8.5423033333333342E-2</v>
      </c>
      <c r="R76" s="74">
        <f t="shared" si="8"/>
        <v>6.590435E-2</v>
      </c>
      <c r="S76" s="74">
        <f t="shared" si="8"/>
        <v>0.10157844000000001</v>
      </c>
      <c r="T76" s="74">
        <f t="shared" si="8"/>
        <v>8.2738300000000001E-2</v>
      </c>
      <c r="U76" s="74">
        <f t="shared" si="8"/>
        <v>0.137451025</v>
      </c>
      <c r="V76" s="74">
        <f t="shared" si="8"/>
        <v>7.4536840000000007E-2</v>
      </c>
      <c r="W76" s="74">
        <f t="shared" si="8"/>
        <v>0.106942625</v>
      </c>
      <c r="X76" s="74">
        <f t="shared" si="8"/>
        <v>0.10754227999999999</v>
      </c>
      <c r="Y76" s="74">
        <f t="shared" si="8"/>
        <v>0.10387083999999999</v>
      </c>
      <c r="Z76" s="74">
        <f t="shared" si="8"/>
        <v>8.1508299999999992E-2</v>
      </c>
      <c r="AA76" s="74">
        <f t="shared" si="8"/>
        <v>0.10547306000000001</v>
      </c>
      <c r="AB76" s="74">
        <f t="shared" ref="AB76:AD76" si="9">AVERAGE(AB12,AB21,AB42,AB45,AB63)</f>
        <v>9.68942E-2</v>
      </c>
      <c r="AC76" s="74">
        <f t="shared" si="9"/>
        <v>9.9506779999999989E-2</v>
      </c>
      <c r="AD76" s="74">
        <f t="shared" si="9"/>
        <v>9.680546000000001E-2</v>
      </c>
      <c r="AE76" s="74">
        <f t="shared" si="8"/>
        <v>0.10301088</v>
      </c>
      <c r="AF76" s="18"/>
      <c r="AH76" s="55"/>
      <c r="AI76" s="55"/>
      <c r="AJ76" s="55"/>
      <c r="AK76" s="89"/>
    </row>
    <row r="77" spans="1:38" ht="13.2" x14ac:dyDescent="0.25">
      <c r="A77" s="73" t="s">
        <v>66</v>
      </c>
      <c r="G77" s="76">
        <f>STDEV(G12,G21,G42,G45,G63)</f>
        <v>2.3579889832227772E-3</v>
      </c>
      <c r="H77" s="76">
        <f t="shared" ref="H77:AE77" si="10">STDEV(H12,H21,H42,H45,H63)</f>
        <v>6.5185810178800905E-3</v>
      </c>
      <c r="I77" s="76">
        <f t="shared" si="10"/>
        <v>3.7542262598703344E-2</v>
      </c>
      <c r="J77" s="76">
        <f t="shared" si="10"/>
        <v>1.2097831037145994E-2</v>
      </c>
      <c r="K77" s="76">
        <f t="shared" si="10"/>
        <v>4.5332769366688126E-2</v>
      </c>
      <c r="L77" s="76">
        <f t="shared" si="10"/>
        <v>1.7811100579273598E-2</v>
      </c>
      <c r="M77" s="76">
        <f t="shared" si="10"/>
        <v>4.8158681333855383E-2</v>
      </c>
      <c r="N77" s="76">
        <f t="shared" si="10"/>
        <v>1.0260897212476109E-2</v>
      </c>
      <c r="O77" s="76">
        <f t="shared" si="10"/>
        <v>2.3910745095144934E-2</v>
      </c>
      <c r="P77" s="76">
        <f t="shared" si="10"/>
        <v>0.11958617677045009</v>
      </c>
      <c r="Q77" s="76">
        <f t="shared" si="10"/>
        <v>2.0008612046899452E-2</v>
      </c>
      <c r="R77" s="76">
        <f t="shared" si="10"/>
        <v>7.5058919241264522E-3</v>
      </c>
      <c r="S77" s="76">
        <f t="shared" si="10"/>
        <v>3.29240427395847E-2</v>
      </c>
      <c r="T77" s="76">
        <f t="shared" si="10"/>
        <v>1.3699438678646666E-2</v>
      </c>
      <c r="U77" s="76">
        <f t="shared" si="10"/>
        <v>5.7445716074648816E-2</v>
      </c>
      <c r="V77" s="76">
        <f t="shared" si="10"/>
        <v>2.0670204900605109E-2</v>
      </c>
      <c r="W77" s="76">
        <f t="shared" si="10"/>
        <v>9.441990776167121E-2</v>
      </c>
      <c r="X77" s="76">
        <f t="shared" si="10"/>
        <v>1.9130922643249657E-2</v>
      </c>
      <c r="Y77" s="76">
        <f t="shared" si="10"/>
        <v>5.354589447990387E-2</v>
      </c>
      <c r="Z77" s="76">
        <f t="shared" si="10"/>
        <v>4.467330037438471E-2</v>
      </c>
      <c r="AA77" s="76">
        <f t="shared" si="10"/>
        <v>4.0174624971715651E-2</v>
      </c>
      <c r="AB77" s="76">
        <f t="shared" ref="AB77:AD77" si="11">STDEV(AB12,AB21,AB42,AB45,AB63)</f>
        <v>9.0487798934441987E-3</v>
      </c>
      <c r="AC77" s="76">
        <f t="shared" si="11"/>
        <v>2.0683036853832673E-2</v>
      </c>
      <c r="AD77" s="76">
        <f t="shared" si="11"/>
        <v>3.3668759987308693E-2</v>
      </c>
      <c r="AE77" s="76">
        <f t="shared" si="10"/>
        <v>6.6121716003836442E-2</v>
      </c>
      <c r="AF77" s="18"/>
      <c r="AH77" s="55"/>
      <c r="AI77" s="55"/>
      <c r="AJ77" s="55"/>
      <c r="AK77" s="89"/>
    </row>
    <row r="78" spans="1:38" ht="13.2" x14ac:dyDescent="0.25">
      <c r="A78" s="73" t="s">
        <v>73</v>
      </c>
      <c r="G78" s="74">
        <f>AVERAGE(G3,G6,G9,G18,G51,G54,G57,G60)</f>
        <v>9.0100079999999999E-2</v>
      </c>
      <c r="H78" s="74">
        <f t="shared" ref="H78:AE78" si="12">AVERAGE(H3,H6,H9,H18,H51,H54,H57,H60)</f>
        <v>0.13158425714285715</v>
      </c>
      <c r="I78" s="74">
        <f t="shared" si="12"/>
        <v>0.106146325</v>
      </c>
      <c r="J78" s="74">
        <f t="shared" si="12"/>
        <v>0.10681336666666665</v>
      </c>
      <c r="K78" s="74">
        <f t="shared" si="12"/>
        <v>0.13652210000000001</v>
      </c>
      <c r="L78" s="74">
        <f t="shared" si="12"/>
        <v>0.12492268333333334</v>
      </c>
      <c r="M78" s="74">
        <f t="shared" si="12"/>
        <v>0.17400492857142855</v>
      </c>
      <c r="N78" s="74">
        <f t="shared" si="12"/>
        <v>0.11724925714285714</v>
      </c>
      <c r="O78" s="74">
        <f t="shared" si="12"/>
        <v>6.372042E-2</v>
      </c>
      <c r="P78" s="74">
        <f t="shared" si="12"/>
        <v>0.11348628000000001</v>
      </c>
      <c r="Q78" s="74">
        <f t="shared" si="12"/>
        <v>0.13792401999999998</v>
      </c>
      <c r="R78" s="74">
        <f t="shared" si="12"/>
        <v>0.10677264285714284</v>
      </c>
      <c r="S78" s="74">
        <f t="shared" si="12"/>
        <v>0.12169525714285714</v>
      </c>
      <c r="T78" s="74">
        <f t="shared" si="12"/>
        <v>0.13949627142857143</v>
      </c>
      <c r="U78" s="74">
        <f t="shared" si="12"/>
        <v>0.14309145000000001</v>
      </c>
      <c r="V78" s="74">
        <f t="shared" si="12"/>
        <v>0.11199601666666666</v>
      </c>
      <c r="W78" s="74">
        <f t="shared" si="12"/>
        <v>0.16620888571428574</v>
      </c>
      <c r="X78" s="74">
        <f t="shared" si="12"/>
        <v>0.21874446666666669</v>
      </c>
      <c r="Y78" s="74">
        <f t="shared" si="12"/>
        <v>0.15982022500000001</v>
      </c>
      <c r="Z78" s="74">
        <f t="shared" si="12"/>
        <v>0.10972667142857141</v>
      </c>
      <c r="AA78" s="74">
        <f t="shared" si="12"/>
        <v>0.13561855</v>
      </c>
      <c r="AB78" s="74">
        <f t="shared" ref="AB78:AD78" si="13">AVERAGE(AB3,AB6,AB9,AB18,AB51,AB54,AB57,AB60)</f>
        <v>9.9625071428571424E-2</v>
      </c>
      <c r="AC78" s="74">
        <f t="shared" si="13"/>
        <v>0.11079840000000001</v>
      </c>
      <c r="AD78" s="74">
        <f t="shared" si="13"/>
        <v>0.13834187142857141</v>
      </c>
      <c r="AE78" s="74">
        <f t="shared" si="12"/>
        <v>0.12750608749999998</v>
      </c>
      <c r="AF78" s="18"/>
      <c r="AH78" s="55"/>
      <c r="AI78" s="55"/>
      <c r="AJ78" s="55"/>
      <c r="AK78" s="89"/>
    </row>
    <row r="79" spans="1:38" ht="13.2" x14ac:dyDescent="0.25">
      <c r="A79" s="73" t="s">
        <v>68</v>
      </c>
      <c r="G79" s="76">
        <f>STDEV(G3,G6,G9,G18,G51,G54,G57,G60)</f>
        <v>3.7286082700613607E-2</v>
      </c>
      <c r="H79" s="76">
        <f t="shared" ref="H79:AE79" si="14">STDEV(H3,H6,H9,H18,H51,H54,H57,H60)</f>
        <v>7.6087182105657694E-2</v>
      </c>
      <c r="I79" s="76">
        <f t="shared" si="14"/>
        <v>3.3547685336584698E-2</v>
      </c>
      <c r="J79" s="76">
        <f t="shared" si="14"/>
        <v>6.6669085781542473E-2</v>
      </c>
      <c r="K79" s="76">
        <f t="shared" si="14"/>
        <v>8.1927799659242656E-2</v>
      </c>
      <c r="L79" s="76">
        <f t="shared" si="14"/>
        <v>7.890272684538642E-2</v>
      </c>
      <c r="M79" s="76">
        <f t="shared" si="14"/>
        <v>0.12559428356287711</v>
      </c>
      <c r="N79" s="76">
        <f t="shared" si="14"/>
        <v>7.3695948626340338E-2</v>
      </c>
      <c r="O79" s="76">
        <f t="shared" si="14"/>
        <v>1.8594556839892678E-2</v>
      </c>
      <c r="P79" s="76">
        <f t="shared" si="14"/>
        <v>7.864904613265819E-2</v>
      </c>
      <c r="Q79" s="76">
        <f t="shared" si="14"/>
        <v>3.2201907899175881E-2</v>
      </c>
      <c r="R79" s="76">
        <f t="shared" si="14"/>
        <v>2.2078730156786523E-2</v>
      </c>
      <c r="S79" s="76">
        <f t="shared" si="14"/>
        <v>5.8925976687163949E-2</v>
      </c>
      <c r="T79" s="76">
        <f t="shared" si="14"/>
        <v>0.14265406272853121</v>
      </c>
      <c r="U79" s="76">
        <f t="shared" si="14"/>
        <v>0.11536355203948516</v>
      </c>
      <c r="V79" s="76">
        <f t="shared" si="14"/>
        <v>4.5907201776384354E-2</v>
      </c>
      <c r="W79" s="76">
        <f t="shared" si="14"/>
        <v>0.17510835430695884</v>
      </c>
      <c r="X79" s="76">
        <f t="shared" si="14"/>
        <v>0.16290700957318763</v>
      </c>
      <c r="Y79" s="76">
        <f t="shared" si="14"/>
        <v>9.7897399704585053E-2</v>
      </c>
      <c r="Z79" s="76">
        <f t="shared" si="14"/>
        <v>3.2636051629127145E-2</v>
      </c>
      <c r="AA79" s="76">
        <f t="shared" si="14"/>
        <v>6.6827359552292839E-2</v>
      </c>
      <c r="AB79" s="76">
        <f t="shared" ref="AB79:AD79" si="15">STDEV(AB3,AB6,AB9,AB18,AB51,AB54,AB57,AB60)</f>
        <v>3.5373749169910061E-2</v>
      </c>
      <c r="AC79" s="76">
        <f t="shared" si="15"/>
        <v>3.1983244695074256E-2</v>
      </c>
      <c r="AD79" s="76">
        <f t="shared" si="15"/>
        <v>6.8673173099173535E-2</v>
      </c>
      <c r="AE79" s="76">
        <f t="shared" si="14"/>
        <v>7.4486405094782965E-2</v>
      </c>
      <c r="AF79" s="18"/>
      <c r="AH79" s="55"/>
      <c r="AI79" s="55"/>
      <c r="AJ79" s="55"/>
      <c r="AK79" s="89"/>
    </row>
    <row r="80" spans="1:38" ht="13.2" x14ac:dyDescent="0.25">
      <c r="A80" s="73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8"/>
      <c r="AH80" s="55"/>
      <c r="AI80" s="55"/>
      <c r="AJ80" s="55"/>
      <c r="AK80" s="89"/>
    </row>
    <row r="81" spans="1:42" ht="13.2" x14ac:dyDescent="0.25">
      <c r="A81" s="73" t="s">
        <v>74</v>
      </c>
      <c r="G81" s="74">
        <f>AVERAGE(G15,G24,G27,G30,G51,G63)</f>
        <v>7.1241399999999996E-2</v>
      </c>
      <c r="H81" s="74">
        <f t="shared" ref="H81:AE81" si="16">AVERAGE(H15,H24,H27,H30,H51,H63)</f>
        <v>8.5546149999999987E-2</v>
      </c>
      <c r="I81" s="74">
        <f t="shared" si="16"/>
        <v>7.1405733333333332E-2</v>
      </c>
      <c r="J81" s="74">
        <f t="shared" si="16"/>
        <v>0.110705025</v>
      </c>
      <c r="K81" s="74">
        <f t="shared" si="16"/>
        <v>7.0417974999999994E-2</v>
      </c>
      <c r="L81" s="74">
        <f t="shared" si="16"/>
        <v>7.5572566666666674E-2</v>
      </c>
      <c r="M81" s="74">
        <f t="shared" si="16"/>
        <v>0.1247819</v>
      </c>
      <c r="N81" s="74">
        <f t="shared" si="16"/>
        <v>7.9223783333333339E-2</v>
      </c>
      <c r="O81" s="74">
        <f t="shared" si="16"/>
        <v>8.3241799999999991E-2</v>
      </c>
      <c r="P81" s="74">
        <f t="shared" si="16"/>
        <v>0.11507966</v>
      </c>
      <c r="Q81" s="74">
        <f t="shared" si="16"/>
        <v>7.2977850000000011E-2</v>
      </c>
      <c r="R81" s="74">
        <f t="shared" si="16"/>
        <v>8.5802679999999992E-2</v>
      </c>
      <c r="S81" s="74">
        <f t="shared" si="16"/>
        <v>9.1757333333333344E-2</v>
      </c>
      <c r="T81" s="74">
        <f t="shared" si="16"/>
        <v>8.1358900000000012E-2</v>
      </c>
      <c r="U81" s="74">
        <f t="shared" si="16"/>
        <v>0.1092146</v>
      </c>
      <c r="V81" s="74">
        <f t="shared" si="16"/>
        <v>7.9271900000000006E-2</v>
      </c>
      <c r="W81" s="74">
        <f t="shared" si="16"/>
        <v>9.0372199999999986E-2</v>
      </c>
      <c r="X81" s="74">
        <f t="shared" si="16"/>
        <v>9.3430800000000008E-2</v>
      </c>
      <c r="Y81" s="74">
        <f t="shared" si="16"/>
        <v>7.4077366666666658E-2</v>
      </c>
      <c r="Z81" s="74">
        <f t="shared" si="16"/>
        <v>7.5149149999999998E-2</v>
      </c>
      <c r="AA81" s="74">
        <f t="shared" si="16"/>
        <v>0.11675708333333333</v>
      </c>
      <c r="AB81" s="74">
        <f t="shared" ref="AB81:AD81" si="17">AVERAGE(AB15,AB24,AB27,AB30,AB51,AB63)</f>
        <v>8.0237539999999996E-2</v>
      </c>
      <c r="AC81" s="74">
        <f t="shared" si="17"/>
        <v>9.8381675000000002E-2</v>
      </c>
      <c r="AD81" s="74">
        <f t="shared" si="17"/>
        <v>9.3170950000000016E-2</v>
      </c>
      <c r="AE81" s="74">
        <f t="shared" si="16"/>
        <v>7.3242050000000003E-2</v>
      </c>
      <c r="AF81" s="18"/>
      <c r="AH81" s="55"/>
      <c r="AI81" s="55"/>
      <c r="AJ81" s="55"/>
      <c r="AK81" s="89"/>
    </row>
    <row r="82" spans="1:42" ht="13.2" x14ac:dyDescent="0.25">
      <c r="A82" s="73" t="s">
        <v>68</v>
      </c>
      <c r="G82" s="76">
        <f>STDEV(G15,G24,G27,G30,G51,G63)</f>
        <v>1.639384645774139E-2</v>
      </c>
      <c r="H82" s="76">
        <f t="shared" ref="H82:AE82" si="18">STDEV(H15,H24,H27,H30,H51,H63)</f>
        <v>3.4481972092239778E-2</v>
      </c>
      <c r="I82" s="76">
        <f t="shared" si="18"/>
        <v>8.5897715640949005E-3</v>
      </c>
      <c r="J82" s="76">
        <f t="shared" si="18"/>
        <v>8.3263702030651796E-2</v>
      </c>
      <c r="K82" s="76">
        <f t="shared" si="18"/>
        <v>1.790049567719194E-2</v>
      </c>
      <c r="L82" s="76">
        <f t="shared" si="18"/>
        <v>2.2761099439467587E-2</v>
      </c>
      <c r="M82" s="76">
        <f t="shared" si="18"/>
        <v>0.10405502525580715</v>
      </c>
      <c r="N82" s="76">
        <f t="shared" si="18"/>
        <v>2.078978652535101E-2</v>
      </c>
      <c r="O82" s="76">
        <f t="shared" si="18"/>
        <v>1.7233752385072777E-2</v>
      </c>
      <c r="P82" s="76">
        <f t="shared" si="18"/>
        <v>7.4439822224888472E-2</v>
      </c>
      <c r="Q82" s="76">
        <f t="shared" si="18"/>
        <v>1.2428320918169018E-2</v>
      </c>
      <c r="R82" s="76">
        <f t="shared" si="18"/>
        <v>1.7099881947750441E-2</v>
      </c>
      <c r="S82" s="76">
        <f t="shared" si="18"/>
        <v>2.0069434461970587E-2</v>
      </c>
      <c r="T82" s="76">
        <f t="shared" si="18"/>
        <v>1.6858031247449938E-2</v>
      </c>
      <c r="U82" s="76">
        <f t="shared" si="18"/>
        <v>2.1181114725308203E-2</v>
      </c>
      <c r="V82" s="76">
        <f t="shared" si="18"/>
        <v>2.4013317999948838E-2</v>
      </c>
      <c r="W82" s="76">
        <f t="shared" si="18"/>
        <v>3.409566290182673E-2</v>
      </c>
      <c r="X82" s="76">
        <f t="shared" si="18"/>
        <v>3.5962943755482486E-2</v>
      </c>
      <c r="Y82" s="76">
        <f t="shared" si="18"/>
        <v>1.8158791978836814E-2</v>
      </c>
      <c r="Z82" s="76">
        <f t="shared" si="18"/>
        <v>2.3780722427525217E-2</v>
      </c>
      <c r="AA82" s="76">
        <f t="shared" si="18"/>
        <v>7.2857010516803836E-2</v>
      </c>
      <c r="AB82" s="76">
        <f t="shared" ref="AB82:AD82" si="19">STDEV(AB15,AB24,AB27,AB30,AB51,AB63)</f>
        <v>1.2403874145725623E-2</v>
      </c>
      <c r="AC82" s="76">
        <f t="shared" si="19"/>
        <v>2.9928199153682739E-2</v>
      </c>
      <c r="AD82" s="76">
        <f t="shared" si="19"/>
        <v>5.1166326369976922E-2</v>
      </c>
      <c r="AE82" s="76">
        <f t="shared" si="18"/>
        <v>1.5374597428767565E-2</v>
      </c>
      <c r="AF82" s="18"/>
      <c r="AH82" s="55"/>
      <c r="AI82" s="55"/>
      <c r="AJ82" s="55"/>
      <c r="AK82" s="89"/>
    </row>
    <row r="83" spans="1:42" ht="13.2" x14ac:dyDescent="0.25">
      <c r="A83" s="73" t="s">
        <v>75</v>
      </c>
      <c r="G83" s="74">
        <f>AVERAGE(G9,G33,G36,G39,G48)</f>
        <v>9.3028875000000011E-2</v>
      </c>
      <c r="H83" s="74">
        <f t="shared" ref="H83:AE83" si="20">AVERAGE(H9,H33,H36,H39,H48)</f>
        <v>9.8188966666666669E-2</v>
      </c>
      <c r="I83" s="74">
        <f t="shared" si="20"/>
        <v>7.0254800000000006E-2</v>
      </c>
      <c r="J83" s="74">
        <f t="shared" si="20"/>
        <v>7.9678749999999993E-2</v>
      </c>
      <c r="K83" s="74">
        <f t="shared" si="20"/>
        <v>6.0678849999999999E-2</v>
      </c>
      <c r="L83" s="74">
        <f t="shared" si="20"/>
        <v>9.0329499999999993E-2</v>
      </c>
      <c r="M83" s="74">
        <f t="shared" si="20"/>
        <v>8.6939799999999998E-2</v>
      </c>
      <c r="N83" s="74">
        <f t="shared" si="20"/>
        <v>8.9852366666666669E-2</v>
      </c>
      <c r="O83" s="74">
        <f t="shared" si="20"/>
        <v>7.4747833333333333E-2</v>
      </c>
      <c r="P83" s="74">
        <f t="shared" si="20"/>
        <v>6.9458566666666666E-2</v>
      </c>
      <c r="Q83" s="74">
        <f t="shared" si="20"/>
        <v>9.2112520000000003E-2</v>
      </c>
      <c r="R83" s="74">
        <f t="shared" si="20"/>
        <v>9.9681475000000005E-2</v>
      </c>
      <c r="S83" s="74">
        <f t="shared" si="20"/>
        <v>0.13176099999999999</v>
      </c>
      <c r="T83" s="74">
        <f t="shared" si="20"/>
        <v>8.0932599999999993E-2</v>
      </c>
      <c r="U83" s="74">
        <f t="shared" si="20"/>
        <v>0.10793797999999999</v>
      </c>
      <c r="V83" s="74">
        <f t="shared" si="20"/>
        <v>6.7489499999999994E-2</v>
      </c>
      <c r="W83" s="74">
        <f t="shared" si="20"/>
        <v>0.11207885000000001</v>
      </c>
      <c r="X83" s="74">
        <f t="shared" si="20"/>
        <v>9.6458599999999992E-2</v>
      </c>
      <c r="Y83" s="74">
        <f t="shared" si="20"/>
        <v>0.10864410000000001</v>
      </c>
      <c r="Z83" s="74">
        <f t="shared" si="20"/>
        <v>7.6236774999999993E-2</v>
      </c>
      <c r="AA83" s="74">
        <f t="shared" si="20"/>
        <v>8.7261600000000009E-2</v>
      </c>
      <c r="AB83" s="74">
        <f t="shared" ref="AB83:AD83" si="21">AVERAGE(AB9,AB33,AB36,AB39,AB48)</f>
        <v>9.2392800000000011E-2</v>
      </c>
      <c r="AC83" s="74">
        <f t="shared" si="21"/>
        <v>9.4128200000000009E-2</v>
      </c>
      <c r="AD83" s="74">
        <f t="shared" si="21"/>
        <v>6.7027349999999999E-2</v>
      </c>
      <c r="AE83" s="74">
        <f t="shared" si="20"/>
        <v>8.7168139999999991E-2</v>
      </c>
      <c r="AF83" s="18"/>
      <c r="AH83" s="55"/>
      <c r="AI83" s="55"/>
      <c r="AJ83" s="55"/>
      <c r="AK83" s="89"/>
    </row>
    <row r="84" spans="1:42" ht="13.2" x14ac:dyDescent="0.25">
      <c r="A84" s="73" t="s">
        <v>68</v>
      </c>
      <c r="G84" s="76">
        <f>STDEV(G9,G33,G36,G39,G48)</f>
        <v>3.3328987956769675E-2</v>
      </c>
      <c r="H84" s="76">
        <f t="shared" ref="H84:AE84" si="22">STDEV(H9,H33,H36,H39,H48)</f>
        <v>1.9729492844301179E-2</v>
      </c>
      <c r="I84" s="76">
        <f t="shared" si="22"/>
        <v>5.3683546827682795E-4</v>
      </c>
      <c r="J84" s="76">
        <f t="shared" si="22"/>
        <v>2.0742653658986546E-2</v>
      </c>
      <c r="K84" s="76">
        <f t="shared" si="22"/>
        <v>1.3180258269282914E-2</v>
      </c>
      <c r="L84" s="76">
        <f t="shared" si="22"/>
        <v>5.3741901080721001E-2</v>
      </c>
      <c r="M84" s="76">
        <f t="shared" si="22"/>
        <v>1.1085878694086448E-2</v>
      </c>
      <c r="N84" s="76">
        <f t="shared" si="22"/>
        <v>2.7737819074745852E-2</v>
      </c>
      <c r="O84" s="76">
        <f t="shared" si="22"/>
        <v>3.0775459080464335E-2</v>
      </c>
      <c r="P84" s="76">
        <f t="shared" si="22"/>
        <v>1.7226961326459525E-2</v>
      </c>
      <c r="Q84" s="76">
        <f t="shared" si="22"/>
        <v>3.6452753328754167E-2</v>
      </c>
      <c r="R84" s="76">
        <f t="shared" si="22"/>
        <v>2.8642597393552939E-2</v>
      </c>
      <c r="S84" s="76">
        <f t="shared" si="22"/>
        <v>6.5871004319123627E-2</v>
      </c>
      <c r="T84" s="76">
        <f t="shared" si="22"/>
        <v>1.7500255581133644E-2</v>
      </c>
      <c r="U84" s="76">
        <f t="shared" si="22"/>
        <v>3.7839914133583931E-2</v>
      </c>
      <c r="V84" s="76">
        <f t="shared" si="22"/>
        <v>1.5910644115811293E-2</v>
      </c>
      <c r="W84" s="76">
        <f t="shared" si="22"/>
        <v>4.0428663434952473E-2</v>
      </c>
      <c r="X84" s="76">
        <f t="shared" si="22"/>
        <v>3.6379236902936846E-2</v>
      </c>
      <c r="Y84" s="76">
        <f t="shared" si="22"/>
        <v>3.7367898463386971E-2</v>
      </c>
      <c r="Z84" s="76">
        <f t="shared" si="22"/>
        <v>1.5381401935102247E-2</v>
      </c>
      <c r="AA84" s="76">
        <f t="shared" si="22"/>
        <v>2.3707830952661952E-2</v>
      </c>
      <c r="AB84" s="76">
        <f t="shared" ref="AB84:AD84" si="23">STDEV(AB9,AB33,AB36,AB39,AB48)</f>
        <v>2.8436830307630976E-2</v>
      </c>
      <c r="AC84" s="76">
        <f t="shared" si="23"/>
        <v>1.3360269283463696E-2</v>
      </c>
      <c r="AD84" s="76">
        <f t="shared" si="23"/>
        <v>2.4044105434076771E-2</v>
      </c>
      <c r="AE84" s="76">
        <f t="shared" si="22"/>
        <v>2.292110882392041E-2</v>
      </c>
      <c r="AF84" s="18"/>
      <c r="AH84" s="55"/>
      <c r="AI84" s="55"/>
      <c r="AJ84" s="55"/>
      <c r="AK84" s="89"/>
    </row>
    <row r="85" spans="1:42" ht="13.2" x14ac:dyDescent="0.25">
      <c r="A85" s="73" t="s">
        <v>76</v>
      </c>
      <c r="G85" s="74">
        <f>AVERAGE(G3,G6,G12,G18,G21,G42,G45,G54,G57,G60)</f>
        <v>8.9050859999999996E-2</v>
      </c>
      <c r="H85" s="74">
        <f t="shared" ref="H85:AE85" si="24">AVERAGE(H3,H6,H12,H18,H21,H42,H45,H54,H57,H60)</f>
        <v>0.1157035625</v>
      </c>
      <c r="I85" s="74">
        <f t="shared" si="24"/>
        <v>0.10054989999999998</v>
      </c>
      <c r="J85" s="74">
        <f t="shared" si="24"/>
        <v>7.4901028571428566E-2</v>
      </c>
      <c r="K85" s="74">
        <f t="shared" si="24"/>
        <v>0.12866341428571429</v>
      </c>
      <c r="L85" s="74">
        <f t="shared" si="24"/>
        <v>0.11188015</v>
      </c>
      <c r="M85" s="74">
        <f t="shared" si="24"/>
        <v>0.13896419999999998</v>
      </c>
      <c r="N85" s="74">
        <f t="shared" si="24"/>
        <v>0.13263274999999999</v>
      </c>
      <c r="O85" s="74">
        <f t="shared" si="24"/>
        <v>6.6557240000000004E-2</v>
      </c>
      <c r="P85" s="74">
        <f t="shared" si="24"/>
        <v>0.12202646000000002</v>
      </c>
      <c r="Q85" s="74">
        <f t="shared" si="24"/>
        <v>0.11445214285714286</v>
      </c>
      <c r="R85" s="74">
        <f t="shared" si="24"/>
        <v>9.2206650000000001E-2</v>
      </c>
      <c r="S85" s="74">
        <f t="shared" si="24"/>
        <v>0.10554073999999999</v>
      </c>
      <c r="T85" s="74">
        <f t="shared" si="24"/>
        <v>0.134950125</v>
      </c>
      <c r="U85" s="74">
        <f t="shared" si="24"/>
        <v>0.140167075</v>
      </c>
      <c r="V85" s="74">
        <f t="shared" si="24"/>
        <v>0.10237881111111111</v>
      </c>
      <c r="W85" s="74">
        <f t="shared" si="24"/>
        <v>0.15856785000000001</v>
      </c>
      <c r="X85" s="74">
        <f t="shared" si="24"/>
        <v>0.17247636999999999</v>
      </c>
      <c r="Y85" s="74">
        <f t="shared" si="24"/>
        <v>0.15493691000000001</v>
      </c>
      <c r="Z85" s="74">
        <f t="shared" si="24"/>
        <v>0.106770925</v>
      </c>
      <c r="AA85" s="74">
        <f t="shared" si="24"/>
        <v>0.11622681999999998</v>
      </c>
      <c r="AB85" s="74">
        <f t="shared" ref="AB85:AD85" si="25">AVERAGE(AB3,AB6,AB12,AB18,AB21,AB42,AB45,AB54,AB57,AB60)</f>
        <v>0.10243615714285714</v>
      </c>
      <c r="AC85" s="74">
        <f t="shared" si="25"/>
        <v>0.11211599999999998</v>
      </c>
      <c r="AD85" s="74">
        <f t="shared" si="25"/>
        <v>0.11752685999999998</v>
      </c>
      <c r="AE85" s="74">
        <f t="shared" si="24"/>
        <v>0.12506642000000001</v>
      </c>
      <c r="AF85" s="18"/>
      <c r="AH85" s="55"/>
      <c r="AI85" s="55"/>
      <c r="AJ85" s="55"/>
      <c r="AK85" s="89"/>
    </row>
    <row r="86" spans="1:42" ht="13.2" x14ac:dyDescent="0.25">
      <c r="A86" s="73" t="s">
        <v>68</v>
      </c>
      <c r="G86" s="76">
        <f>STDEV(G3,G6,G12,G18,G21,G42,G45,G54,G57,G60)</f>
        <v>2.4046359451962766E-2</v>
      </c>
      <c r="H86" s="76">
        <f t="shared" ref="H86:AE86" si="26">STDEV(H3,H6,H12,H18,H21,H42,H45,H54,H57,H60)</f>
        <v>7.559664626712595E-2</v>
      </c>
      <c r="I86" s="76">
        <f t="shared" si="26"/>
        <v>3.5493013140109726E-2</v>
      </c>
      <c r="J86" s="76">
        <f t="shared" si="26"/>
        <v>2.4129887294992675E-2</v>
      </c>
      <c r="K86" s="76">
        <f t="shared" si="26"/>
        <v>7.2755715022084416E-2</v>
      </c>
      <c r="L86" s="76">
        <f t="shared" si="26"/>
        <v>8.0035400591457043E-2</v>
      </c>
      <c r="M86" s="76">
        <f t="shared" si="26"/>
        <v>0.10945539832991338</v>
      </c>
      <c r="N86" s="76">
        <f t="shared" si="26"/>
        <v>7.1309241554366562E-2</v>
      </c>
      <c r="O86" s="76">
        <f t="shared" si="26"/>
        <v>1.7566458112209183E-2</v>
      </c>
      <c r="P86" s="76">
        <f t="shared" si="26"/>
        <v>9.3496577629306798E-2</v>
      </c>
      <c r="Q86" s="76">
        <f t="shared" si="26"/>
        <v>3.9401471715527658E-2</v>
      </c>
      <c r="R86" s="76">
        <f t="shared" si="26"/>
        <v>3.1244490702065027E-2</v>
      </c>
      <c r="S86" s="76">
        <f t="shared" si="26"/>
        <v>4.6480835891011138E-2</v>
      </c>
      <c r="T86" s="76">
        <f t="shared" si="26"/>
        <v>0.13217395557263326</v>
      </c>
      <c r="U86" s="76">
        <f t="shared" si="26"/>
        <v>0.10440287292233119</v>
      </c>
      <c r="V86" s="76">
        <f t="shared" si="26"/>
        <v>4.0647863169404289E-2</v>
      </c>
      <c r="W86" s="76">
        <f t="shared" si="26"/>
        <v>0.1730794231395105</v>
      </c>
      <c r="X86" s="76">
        <f t="shared" si="26"/>
        <v>0.13575681643324211</v>
      </c>
      <c r="Y86" s="76">
        <f t="shared" si="26"/>
        <v>9.1963910441849747E-2</v>
      </c>
      <c r="Z86" s="76">
        <f t="shared" si="26"/>
        <v>3.9296093243140214E-2</v>
      </c>
      <c r="AA86" s="76">
        <f t="shared" si="26"/>
        <v>4.5667768283569402E-2</v>
      </c>
      <c r="AB86" s="76">
        <f t="shared" ref="AB86:AD86" si="27">STDEV(AB3,AB6,AB12,AB18,AB21,AB42,AB45,AB54,AB57,AB60)</f>
        <v>3.4178980578851659E-2</v>
      </c>
      <c r="AC86" s="76">
        <f t="shared" si="27"/>
        <v>2.4234746191367579E-2</v>
      </c>
      <c r="AD86" s="76">
        <f t="shared" si="27"/>
        <v>5.8306522676116114E-2</v>
      </c>
      <c r="AE86" s="76">
        <f t="shared" si="26"/>
        <v>7.7485287258747773E-2</v>
      </c>
      <c r="AF86" s="18"/>
      <c r="AH86" s="55"/>
      <c r="AI86" s="55"/>
      <c r="AJ86" s="55"/>
      <c r="AK86" s="89"/>
    </row>
    <row r="87" spans="1:42" ht="13.2" x14ac:dyDescent="0.25">
      <c r="A87" s="53"/>
      <c r="E87" s="13"/>
      <c r="F87" s="13"/>
      <c r="G87" s="54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H87" s="55"/>
      <c r="AI87" s="55"/>
      <c r="AJ87" s="55"/>
      <c r="AK87" s="89"/>
    </row>
    <row r="88" spans="1:42" ht="13.2" x14ac:dyDescent="0.25">
      <c r="A88" s="53"/>
      <c r="E88" s="13"/>
      <c r="F88" s="13"/>
      <c r="G88" s="54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H88" s="55"/>
      <c r="AI88" s="55"/>
      <c r="AJ88" s="55"/>
      <c r="AK88" s="89"/>
    </row>
    <row r="89" spans="1:42" ht="13.2" x14ac:dyDescent="0.25">
      <c r="A89" s="96"/>
      <c r="E89" s="13"/>
      <c r="F89" s="13"/>
      <c r="G89" s="54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H89" s="55"/>
      <c r="AI89" s="55"/>
      <c r="AJ89" s="55"/>
      <c r="AK89" s="89"/>
    </row>
    <row r="90" spans="1:42" x14ac:dyDescent="0.2">
      <c r="A90" s="38"/>
      <c r="B90" s="21"/>
      <c r="C90" s="22"/>
      <c r="D90" s="22"/>
      <c r="E90" s="23"/>
      <c r="F90" s="23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H90" s="25"/>
      <c r="AI90" s="25"/>
      <c r="AL90" s="86"/>
      <c r="AM90" s="47"/>
      <c r="AN90" s="47"/>
      <c r="AO90" s="47"/>
      <c r="AP90" s="47"/>
    </row>
    <row r="91" spans="1:42" x14ac:dyDescent="0.2">
      <c r="A91" s="31"/>
      <c r="B91" s="32"/>
      <c r="C91" s="22"/>
      <c r="D91" s="22"/>
      <c r="E91" s="23"/>
      <c r="F91" s="23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L91" s="84"/>
      <c r="AM91" s="47"/>
      <c r="AN91" s="47"/>
      <c r="AO91" s="47"/>
      <c r="AP91" s="47"/>
    </row>
    <row r="92" spans="1:42" x14ac:dyDescent="0.2">
      <c r="A92" s="31"/>
      <c r="B92" s="32"/>
      <c r="C92" s="22"/>
      <c r="D92" s="22"/>
      <c r="E92" s="23"/>
      <c r="F92" s="23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L92" s="84"/>
      <c r="AM92" s="47"/>
      <c r="AN92" s="47"/>
      <c r="AO92" s="47"/>
      <c r="AP92" s="47"/>
    </row>
    <row r="93" spans="1:42" s="47" customFormat="1" x14ac:dyDescent="0.2">
      <c r="A93" s="45"/>
      <c r="B93" s="41"/>
      <c r="C93" s="42"/>
      <c r="D93" s="42"/>
      <c r="E93" s="23"/>
      <c r="F93" s="23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35"/>
      <c r="AD93" s="24"/>
      <c r="AE93" s="24"/>
      <c r="AF93" s="24"/>
      <c r="AH93" s="25"/>
      <c r="AI93" s="25"/>
      <c r="AK93" s="79"/>
      <c r="AL93" s="82"/>
    </row>
    <row r="94" spans="1:42" x14ac:dyDescent="0.2">
      <c r="A94" s="36"/>
      <c r="B94" s="28"/>
      <c r="C94" s="29"/>
      <c r="D94" s="29"/>
      <c r="E94" s="23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35"/>
      <c r="AD94" s="24"/>
      <c r="AE94" s="24"/>
      <c r="AF94" s="24"/>
      <c r="AL94" s="83"/>
      <c r="AM94" s="47"/>
      <c r="AN94" s="47"/>
      <c r="AO94" s="47"/>
      <c r="AP94" s="47"/>
    </row>
    <row r="95" spans="1:42" x14ac:dyDescent="0.2">
      <c r="A95" s="36"/>
      <c r="B95" s="28"/>
      <c r="C95" s="29"/>
      <c r="D95" s="29"/>
      <c r="E95" s="23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35"/>
      <c r="AD95" s="24"/>
      <c r="AE95" s="24"/>
      <c r="AF95" s="24"/>
      <c r="AL95" s="83"/>
      <c r="AM95" s="47"/>
      <c r="AN95" s="47"/>
      <c r="AO95" s="47"/>
      <c r="AP95" s="47"/>
    </row>
    <row r="96" spans="1:42" s="47" customFormat="1" x14ac:dyDescent="0.2">
      <c r="A96" s="45"/>
      <c r="B96" s="41"/>
      <c r="C96" s="42"/>
      <c r="D96" s="42"/>
      <c r="E96" s="23"/>
      <c r="F96" s="48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H96" s="25"/>
      <c r="AI96" s="25"/>
      <c r="AK96" s="79"/>
      <c r="AL96" s="82"/>
    </row>
    <row r="97" spans="1:38" s="37" customFormat="1" x14ac:dyDescent="0.2">
      <c r="A97" s="77"/>
      <c r="B97" s="28"/>
      <c r="C97" s="29"/>
      <c r="D97" s="29"/>
      <c r="E97" s="23"/>
      <c r="F97" s="48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K97" s="78"/>
      <c r="AL97" s="83"/>
    </row>
    <row r="98" spans="1:38" s="37" customFormat="1" x14ac:dyDescent="0.2">
      <c r="A98" s="36"/>
      <c r="B98" s="28"/>
      <c r="C98" s="29"/>
      <c r="D98" s="29"/>
      <c r="E98" s="23"/>
      <c r="F98" s="48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K98" s="78"/>
      <c r="AL98" s="83"/>
    </row>
    <row r="99" spans="1:38" s="37" customFormat="1" x14ac:dyDescent="0.2">
      <c r="A99" s="38"/>
      <c r="B99" s="21"/>
      <c r="C99" s="22"/>
      <c r="D99" s="22"/>
      <c r="E99" s="23"/>
      <c r="F99" s="23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H99" s="25"/>
      <c r="AI99" s="25"/>
      <c r="AK99" s="78"/>
      <c r="AL99" s="60"/>
    </row>
    <row r="100" spans="1:38" s="37" customFormat="1" x14ac:dyDescent="0.2">
      <c r="A100" s="36"/>
      <c r="B100" s="28"/>
      <c r="C100" s="29"/>
      <c r="D100" s="29"/>
      <c r="E100" s="23"/>
      <c r="F100" s="23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K100" s="78"/>
      <c r="AL100" s="83"/>
    </row>
    <row r="101" spans="1:38" s="37" customFormat="1" x14ac:dyDescent="0.2">
      <c r="A101" s="36"/>
      <c r="B101" s="28"/>
      <c r="C101" s="29"/>
      <c r="D101" s="29"/>
      <c r="E101" s="23"/>
      <c r="F101" s="23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K101" s="78"/>
      <c r="AL101" s="83"/>
    </row>
    <row r="102" spans="1:38" x14ac:dyDescent="0.2">
      <c r="A102" s="31"/>
      <c r="B102" s="21"/>
      <c r="C102" s="22"/>
      <c r="D102" s="22"/>
      <c r="E102" s="23"/>
      <c r="F102" s="23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H102" s="25"/>
      <c r="AI102" s="25"/>
      <c r="AL102" s="84"/>
    </row>
    <row r="103" spans="1:38" x14ac:dyDescent="0.2">
      <c r="A103" s="31"/>
      <c r="B103" s="32"/>
      <c r="C103" s="22"/>
      <c r="D103" s="22"/>
      <c r="E103" s="23"/>
      <c r="F103" s="23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L103" s="84"/>
    </row>
    <row r="104" spans="1:38" x14ac:dyDescent="0.2">
      <c r="A104" s="31"/>
      <c r="B104" s="32"/>
      <c r="C104" s="22"/>
      <c r="D104" s="22"/>
      <c r="E104" s="23"/>
      <c r="F104" s="23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L104" s="84"/>
    </row>
    <row r="105" spans="1:38" x14ac:dyDescent="0.2">
      <c r="A105" s="31"/>
      <c r="B105" s="21"/>
      <c r="C105" s="22"/>
      <c r="D105" s="22"/>
      <c r="E105" s="23"/>
      <c r="F105" s="23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35"/>
      <c r="AE105" s="35"/>
      <c r="AF105" s="24"/>
      <c r="AH105" s="25"/>
      <c r="AI105" s="25"/>
      <c r="AL105" s="84"/>
    </row>
    <row r="106" spans="1:38" x14ac:dyDescent="0.2">
      <c r="A106" s="31"/>
      <c r="B106" s="32"/>
      <c r="C106" s="22"/>
      <c r="D106" s="22"/>
      <c r="E106" s="23"/>
      <c r="F106" s="23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35"/>
      <c r="AE106" s="35"/>
      <c r="AF106" s="24"/>
      <c r="AL106" s="84"/>
    </row>
    <row r="107" spans="1:38" x14ac:dyDescent="0.2">
      <c r="A107" s="31"/>
      <c r="B107" s="32"/>
      <c r="C107" s="22"/>
      <c r="D107" s="22"/>
      <c r="E107" s="23"/>
      <c r="F107" s="23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35"/>
      <c r="AE107" s="35"/>
      <c r="AF107" s="24"/>
      <c r="AL107" s="84"/>
    </row>
    <row r="108" spans="1:38" x14ac:dyDescent="0.2">
      <c r="A108" s="31"/>
      <c r="B108" s="21"/>
      <c r="C108" s="22"/>
      <c r="D108" s="22"/>
      <c r="E108" s="23"/>
      <c r="F108" s="23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35"/>
      <c r="AD108" s="24"/>
      <c r="AE108" s="24"/>
      <c r="AF108" s="24"/>
      <c r="AH108" s="25"/>
      <c r="AI108" s="25"/>
      <c r="AL108" s="87"/>
    </row>
    <row r="109" spans="1:38" x14ac:dyDescent="0.2">
      <c r="A109" s="31"/>
      <c r="B109" s="32"/>
      <c r="C109" s="22"/>
      <c r="D109" s="22"/>
      <c r="E109" s="23"/>
      <c r="F109" s="23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35"/>
      <c r="AD109" s="24"/>
      <c r="AE109" s="24"/>
      <c r="AF109" s="24"/>
      <c r="AL109" s="84"/>
    </row>
    <row r="110" spans="1:38" x14ac:dyDescent="0.2">
      <c r="A110" s="31"/>
      <c r="B110" s="32"/>
      <c r="C110" s="22"/>
      <c r="D110" s="22"/>
      <c r="E110" s="23"/>
      <c r="F110" s="23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35"/>
      <c r="AD110" s="24"/>
      <c r="AE110" s="24"/>
      <c r="AF110" s="24"/>
      <c r="AL110" s="84"/>
    </row>
    <row r="111" spans="1:38" x14ac:dyDescent="0.2">
      <c r="A111" s="38"/>
      <c r="B111" s="21"/>
      <c r="C111" s="22"/>
      <c r="D111" s="22"/>
      <c r="E111" s="48"/>
      <c r="F111" s="52"/>
      <c r="G111" s="15"/>
      <c r="J111" s="24"/>
      <c r="AC111" s="17"/>
      <c r="AH111" s="25"/>
      <c r="AI111" s="25"/>
      <c r="AL111" s="87"/>
    </row>
    <row r="112" spans="1:38" x14ac:dyDescent="0.2">
      <c r="A112" s="31"/>
      <c r="B112" s="32"/>
      <c r="C112" s="22"/>
      <c r="D112" s="22"/>
      <c r="E112" s="48"/>
      <c r="F112" s="52"/>
      <c r="G112" s="15"/>
      <c r="J112" s="24"/>
      <c r="AC112" s="17"/>
      <c r="AL112" s="84"/>
    </row>
    <row r="113" spans="1:38" x14ac:dyDescent="0.2">
      <c r="A113" s="31"/>
      <c r="B113" s="32"/>
      <c r="C113" s="22"/>
      <c r="D113" s="22"/>
      <c r="E113" s="48"/>
      <c r="F113" s="52"/>
      <c r="G113" s="15"/>
      <c r="J113" s="24"/>
      <c r="AC113" s="17"/>
      <c r="AL113" s="84"/>
    </row>
    <row r="114" spans="1:38" s="37" customFormat="1" x14ac:dyDescent="0.2">
      <c r="A114" s="31"/>
      <c r="B114" s="21"/>
      <c r="C114" s="22"/>
      <c r="D114" s="22"/>
      <c r="E114" s="23"/>
      <c r="F114" s="23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H114" s="25"/>
      <c r="AI114" s="25"/>
      <c r="AK114" s="78"/>
      <c r="AL114" s="84"/>
    </row>
    <row r="115" spans="1:38" s="37" customFormat="1" x14ac:dyDescent="0.2">
      <c r="A115" s="31"/>
      <c r="B115" s="32"/>
      <c r="C115" s="22"/>
      <c r="D115" s="22"/>
      <c r="E115" s="23"/>
      <c r="F115" s="23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K115" s="78"/>
      <c r="AL115" s="84"/>
    </row>
    <row r="116" spans="1:38" s="37" customFormat="1" x14ac:dyDescent="0.2">
      <c r="A116" s="31"/>
      <c r="B116" s="32"/>
      <c r="C116" s="22"/>
      <c r="D116" s="22"/>
      <c r="E116" s="23"/>
      <c r="F116" s="23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K116" s="78"/>
      <c r="AL116" s="84"/>
    </row>
    <row r="117" spans="1:38" s="47" customFormat="1" x14ac:dyDescent="0.2">
      <c r="A117" s="45"/>
      <c r="B117" s="41"/>
      <c r="C117" s="42"/>
      <c r="D117" s="42"/>
      <c r="E117" s="23"/>
      <c r="F117" s="48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H117" s="25"/>
      <c r="AI117" s="25"/>
      <c r="AK117" s="79"/>
      <c r="AL117" s="82"/>
    </row>
    <row r="118" spans="1:38" x14ac:dyDescent="0.2">
      <c r="A118" s="77"/>
      <c r="B118" s="28"/>
      <c r="C118" s="29"/>
      <c r="D118" s="29"/>
      <c r="E118" s="23"/>
      <c r="F118" s="48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L118" s="83"/>
    </row>
    <row r="119" spans="1:38" x14ac:dyDescent="0.2">
      <c r="A119" s="36"/>
      <c r="B119" s="28"/>
      <c r="C119" s="29"/>
      <c r="D119" s="29"/>
      <c r="E119" s="23"/>
      <c r="F119" s="48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L119" s="83"/>
    </row>
    <row r="120" spans="1:38" s="47" customFormat="1" x14ac:dyDescent="0.2">
      <c r="A120" s="45"/>
      <c r="B120" s="41"/>
      <c r="C120" s="42"/>
      <c r="D120" s="42"/>
      <c r="E120" s="23"/>
      <c r="F120" s="23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H120" s="25"/>
      <c r="AI120" s="25"/>
      <c r="AK120" s="79"/>
      <c r="AL120" s="82"/>
    </row>
    <row r="121" spans="1:38" x14ac:dyDescent="0.2">
      <c r="A121" s="77"/>
      <c r="B121" s="32"/>
      <c r="C121" s="22"/>
      <c r="D121" s="22"/>
      <c r="E121" s="23"/>
      <c r="F121" s="23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L121" s="84"/>
    </row>
    <row r="122" spans="1:38" x14ac:dyDescent="0.2">
      <c r="A122" s="31"/>
      <c r="B122" s="32"/>
      <c r="C122" s="22"/>
      <c r="D122" s="22"/>
      <c r="E122" s="23"/>
      <c r="F122" s="23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L122" s="84"/>
    </row>
    <row r="123" spans="1:38" s="52" customFormat="1" x14ac:dyDescent="0.2">
      <c r="A123" s="57"/>
      <c r="B123" s="58"/>
      <c r="C123" s="59"/>
      <c r="D123" s="59"/>
      <c r="E123" s="48"/>
      <c r="F123" s="23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H123" s="25"/>
      <c r="AI123" s="25"/>
      <c r="AK123" s="90"/>
      <c r="AL123" s="60"/>
    </row>
    <row r="124" spans="1:38" s="52" customFormat="1" x14ac:dyDescent="0.2">
      <c r="A124" s="77"/>
      <c r="B124" s="62"/>
      <c r="C124" s="63"/>
      <c r="D124" s="63"/>
      <c r="E124" s="48"/>
      <c r="F124" s="23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K124" s="81"/>
      <c r="AL124" s="88"/>
    </row>
    <row r="125" spans="1:38" s="52" customFormat="1" x14ac:dyDescent="0.2">
      <c r="A125" s="61"/>
      <c r="B125" s="62"/>
      <c r="C125" s="63"/>
      <c r="D125" s="63"/>
      <c r="E125" s="48"/>
      <c r="F125" s="23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K125" s="81"/>
      <c r="AL125" s="88"/>
    </row>
    <row r="126" spans="1:38" x14ac:dyDescent="0.2">
      <c r="A126" s="64"/>
      <c r="F126" s="52"/>
      <c r="G126" s="15"/>
      <c r="H126" s="47"/>
      <c r="I126" s="47"/>
      <c r="J126" s="47"/>
    </row>
    <row r="127" spans="1:38" x14ac:dyDescent="0.2">
      <c r="F127" s="52"/>
      <c r="G127" s="15"/>
      <c r="H127" s="47"/>
      <c r="I127" s="47"/>
      <c r="J127" s="47"/>
    </row>
    <row r="128" spans="1:38" x14ac:dyDescent="0.2">
      <c r="F128" s="52"/>
      <c r="G128" s="15"/>
      <c r="H128" s="47"/>
      <c r="I128" s="47"/>
      <c r="J128" s="47"/>
    </row>
    <row r="129" spans="6:10" x14ac:dyDescent="0.2">
      <c r="F129" s="52"/>
      <c r="G129" s="15"/>
      <c r="H129" s="47"/>
      <c r="I129" s="47"/>
      <c r="J129" s="47"/>
    </row>
    <row r="130" spans="6:10" x14ac:dyDescent="0.2">
      <c r="F130" s="52"/>
      <c r="G130" s="15"/>
      <c r="H130" s="47"/>
      <c r="I130" s="47"/>
      <c r="J130" s="47"/>
    </row>
    <row r="131" spans="6:10" x14ac:dyDescent="0.2">
      <c r="F131" s="52"/>
      <c r="G131" s="15"/>
      <c r="H131" s="47"/>
      <c r="I131" s="47"/>
      <c r="J131" s="47"/>
    </row>
    <row r="132" spans="6:10" x14ac:dyDescent="0.2">
      <c r="F132" s="52"/>
      <c r="G132" s="15"/>
      <c r="H132" s="47"/>
      <c r="I132" s="47"/>
      <c r="J132" s="47"/>
    </row>
    <row r="133" spans="6:10" x14ac:dyDescent="0.2">
      <c r="F133" s="52"/>
      <c r="G133" s="15"/>
      <c r="H133" s="47"/>
      <c r="I133" s="47"/>
      <c r="J133" s="47"/>
    </row>
    <row r="134" spans="6:10" x14ac:dyDescent="0.2">
      <c r="F134" s="52"/>
      <c r="G134" s="15"/>
      <c r="H134" s="47"/>
      <c r="I134" s="47"/>
      <c r="J134" s="47"/>
    </row>
    <row r="135" spans="6:10" x14ac:dyDescent="0.2">
      <c r="F135" s="52"/>
      <c r="G135" s="15"/>
      <c r="H135" s="47"/>
      <c r="I135" s="47"/>
      <c r="J135" s="47"/>
    </row>
    <row r="136" spans="6:10" x14ac:dyDescent="0.2">
      <c r="F136" s="52"/>
      <c r="G136" s="15"/>
      <c r="H136" s="47"/>
      <c r="I136" s="47"/>
      <c r="J136" s="47"/>
    </row>
    <row r="137" spans="6:10" x14ac:dyDescent="0.2">
      <c r="F137" s="52"/>
      <c r="G137" s="15"/>
      <c r="H137" s="47"/>
      <c r="I137" s="47"/>
      <c r="J137" s="47"/>
    </row>
    <row r="138" spans="6:10" x14ac:dyDescent="0.2">
      <c r="F138" s="52"/>
      <c r="G138" s="15"/>
      <c r="H138" s="47"/>
      <c r="I138" s="47"/>
      <c r="J138" s="47"/>
    </row>
    <row r="139" spans="6:10" x14ac:dyDescent="0.2">
      <c r="G139" s="15"/>
      <c r="H139" s="47"/>
      <c r="I139" s="47"/>
      <c r="J139" s="47"/>
    </row>
  </sheetData>
  <phoneticPr fontId="4" type="noConversion"/>
  <conditionalFormatting sqref="G117:AC125 G114:R116 T114:AC116 G3:AC113 AE3:AE125">
    <cfRule type="cellIs" dxfId="3" priority="3" operator="greaterThan">
      <formula>0.95</formula>
    </cfRule>
    <cfRule type="cellIs" dxfId="2" priority="4" operator="lessThan">
      <formula>0.05</formula>
    </cfRule>
  </conditionalFormatting>
  <conditionalFormatting sqref="AD3:AD125">
    <cfRule type="cellIs" dxfId="1" priority="1" operator="greaterThan">
      <formula>0.95</formula>
    </cfRule>
    <cfRule type="cellIs" dxfId="0" priority="2" operator="lessThan">
      <formula>0.05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Figuren</vt:lpstr>
      <vt:lpstr>reproductie</vt:lpstr>
      <vt:lpstr>overleving ad</vt:lpstr>
      <vt:lpstr>overleving juv</vt:lpstr>
    </vt:vector>
  </TitlesOfParts>
  <Company>NIOO-KNAW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</dc:creator>
  <cp:lastModifiedBy>Albert de Jong</cp:lastModifiedBy>
  <cp:lastPrinted>2007-12-12T10:44:39Z</cp:lastPrinted>
  <dcterms:created xsi:type="dcterms:W3CDTF">2007-12-05T12:58:43Z</dcterms:created>
  <dcterms:modified xsi:type="dcterms:W3CDTF">2022-03-11T14:36:39Z</dcterms:modified>
</cp:coreProperties>
</file>